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4500" yWindow="3600" windowWidth="20190" windowHeight="933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252" i="1" l="1"/>
  <c r="O252" i="1"/>
  <c r="P66" i="1"/>
  <c r="P65" i="1" s="1"/>
  <c r="O66" i="1"/>
  <c r="O65" i="1" s="1"/>
  <c r="P72" i="1"/>
  <c r="O72" i="1"/>
  <c r="P216" i="1"/>
  <c r="O216" i="1"/>
  <c r="O215" i="1" s="1"/>
  <c r="P242" i="1"/>
  <c r="O242" i="1"/>
  <c r="P239" i="1"/>
  <c r="O239" i="1"/>
  <c r="P236" i="1"/>
  <c r="O236" i="1"/>
  <c r="P229" i="1"/>
  <c r="O229" i="1"/>
  <c r="P225" i="1"/>
  <c r="O225" i="1"/>
  <c r="P211" i="1"/>
  <c r="O211" i="1"/>
  <c r="P208" i="1"/>
  <c r="O208" i="1"/>
  <c r="P204" i="1"/>
  <c r="O204" i="1"/>
  <c r="P200" i="1"/>
  <c r="O200" i="1"/>
  <c r="P196" i="1"/>
  <c r="O196" i="1"/>
  <c r="O195" i="1" s="1"/>
  <c r="P191" i="1"/>
  <c r="O191" i="1"/>
  <c r="P187" i="1"/>
  <c r="P182" i="1" s="1"/>
  <c r="O187" i="1"/>
  <c r="P183" i="1"/>
  <c r="O183" i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O145" i="1"/>
  <c r="P141" i="1"/>
  <c r="P140" i="1" s="1"/>
  <c r="O141" i="1"/>
  <c r="P129" i="1"/>
  <c r="O129" i="1"/>
  <c r="P118" i="1"/>
  <c r="P109" i="1" s="1"/>
  <c r="O118" i="1"/>
  <c r="P110" i="1"/>
  <c r="O110" i="1"/>
  <c r="P97" i="1"/>
  <c r="O97" i="1"/>
  <c r="P94" i="1"/>
  <c r="O94" i="1"/>
  <c r="P85" i="1"/>
  <c r="P80" i="1" s="1"/>
  <c r="O85" i="1"/>
  <c r="P81" i="1"/>
  <c r="O81" i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P9" i="1" s="1"/>
  <c r="O20" i="1"/>
  <c r="P10" i="1"/>
  <c r="O10" i="1"/>
  <c r="O9" i="1" s="1"/>
  <c r="P195" i="1"/>
  <c r="O80" i="1"/>
  <c r="P106" i="1" l="1"/>
  <c r="P255" i="1"/>
  <c r="O106" i="1"/>
  <c r="O182" i="1"/>
  <c r="P215" i="1"/>
  <c r="O109" i="1"/>
  <c r="O255" i="1" s="1"/>
  <c r="O257" i="1" s="1"/>
  <c r="O140" i="1"/>
  <c r="P257" i="1" l="1"/>
</calcChain>
</file>

<file path=xl/sharedStrings.xml><?xml version="1.0" encoding="utf-8"?>
<sst xmlns="http://schemas.openxmlformats.org/spreadsheetml/2006/main" count="416" uniqueCount="401">
  <si>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</si>
  <si>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</si>
  <si>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</si>
  <si>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</si>
  <si>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</si>
  <si>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</si>
  <si>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</si>
  <si>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</si>
  <si>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</si>
  <si>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</si>
  <si>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</si>
  <si>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</si>
  <si>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</si>
  <si>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</si>
  <si>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</si>
  <si>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</si>
  <si>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</si>
  <si>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</si>
  <si>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</si>
  <si>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</si>
  <si>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</si>
  <si>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</si>
  <si>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</si>
  <si>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</si>
  <si>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</si>
  <si>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</si>
  <si>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</si>
  <si>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</si>
  <si>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</si>
  <si>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</si>
  <si>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</si>
  <si>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</si>
  <si>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</si>
  <si>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</si>
  <si>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</si>
  <si>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</si>
  <si>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</si>
  <si>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</si>
  <si>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</si>
  <si>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</si>
  <si>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</si>
  <si>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</si>
  <si>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</si>
  <si>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</si>
  <si>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</si>
  <si>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</si>
  <si>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</si>
  <si>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</si>
  <si>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</si>
  <si>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</si>
  <si>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</si>
  <si>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</si>
  <si>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</si>
  <si>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</si>
  <si>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</si>
  <si>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</si>
  <si>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</si>
  <si>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</si>
  <si>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</si>
  <si>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</si>
  <si>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</si>
  <si>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</si>
  <si>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</si>
  <si>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</si>
  <si>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</si>
  <si>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</si>
  <si>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</si>
  <si>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</si>
  <si>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</si>
  <si>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</si>
  <si>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</si>
  <si>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</si>
  <si>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</si>
  <si>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</si>
  <si>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</si>
  <si>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</si>
  <si>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</si>
  <si>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</si>
  <si>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</si>
  <si>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</si>
  <si>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</si>
  <si>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</si>
  <si>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</si>
  <si>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</si>
  <si>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</si>
  <si>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</si>
  <si>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</si>
  <si>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</si>
  <si>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</si>
  <si>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</si>
  <si>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</si>
  <si>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</si>
  <si>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</si>
  <si>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</si>
  <si>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</si>
  <si>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</si>
  <si>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</si>
  <si>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</si>
  <si>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</si>
  <si>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</si>
  <si>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</si>
  <si>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</si>
  <si>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</si>
  <si>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</si>
  <si>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</si>
  <si>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</si>
  <si>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</si>
  <si>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</si>
  <si>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</si>
  <si>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</si>
  <si>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</si>
  <si>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</si>
  <si>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</si>
  <si>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</si>
  <si>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</si>
  <si>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</si>
  <si>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</si>
  <si>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</si>
  <si>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</si>
  <si>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</si>
  <si>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</si>
  <si>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</si>
  <si>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</si>
  <si>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</si>
  <si>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</si>
  <si>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</si>
  <si>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</si>
  <si>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</si>
  <si>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</si>
  <si>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</si>
  <si>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</si>
  <si>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</si>
  <si>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</si>
  <si>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</si>
  <si>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</si>
  <si>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</si>
  <si>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</si>
  <si>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</si>
  <si>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</si>
  <si>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</si>
  <si>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</si>
  <si>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</si>
  <si>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</si>
  <si>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</si>
  <si>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</si>
  <si>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</si>
  <si>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</si>
  <si>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</si>
  <si>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</si>
  <si>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</si>
  <si>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</si>
  <si>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</si>
  <si>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</si>
  <si>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</si>
  <si>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</si>
  <si>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</si>
  <si>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</si>
  <si>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</si>
  <si>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</si>
  <si>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</si>
  <si>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</si>
  <si>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</si>
  <si>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</si>
  <si>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</si>
  <si>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</si>
  <si>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</si>
  <si>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</si>
  <si>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</si>
  <si>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</si>
  <si>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</si>
  <si>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</si>
  <si>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</si>
  <si>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</si>
  <si>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</si>
  <si>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</si>
  <si>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</si>
  <si>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</si>
  <si>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</si>
  <si>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</si>
  <si>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</si>
  <si>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</si>
  <si>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</si>
  <si>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</si>
  <si>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</si>
  <si>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</si>
  <si>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</si>
  <si>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</si>
  <si>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</si>
  <si>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</si>
  <si>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</si>
  <si>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</si>
  <si>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</si>
  <si>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</si>
  <si>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</si>
  <si>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</si>
  <si>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</si>
  <si>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</si>
  <si>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</si>
  <si>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</si>
  <si>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</si>
  <si>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</si>
  <si>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</si>
  <si>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</si>
  <si>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</si>
  <si>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</si>
  <si>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</si>
  <si>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</si>
  <si>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</si>
  <si>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</si>
  <si>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</si>
  <si>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</si>
  <si>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</si>
  <si>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</si>
  <si>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</si>
  <si>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</si>
  <si>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</si>
  <si>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</si>
  <si>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</si>
  <si>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</si>
  <si>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</si>
  <si>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</si>
  <si>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</si>
  <si>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</si>
  <si>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</si>
  <si>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</si>
  <si>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</si>
  <si>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</si>
  <si>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</si>
  <si>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</si>
  <si>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</si>
  <si>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</si>
  <si>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</si>
  <si>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</si>
  <si>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</si>
  <si>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</si>
  <si>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</si>
  <si>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</si>
  <si>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</si>
  <si>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</si>
  <si>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</si>
  <si>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</si>
  <si>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</si>
  <si>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</si>
  <si>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</si>
  <si>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</si>
  <si>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</si>
  <si>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</si>
  <si>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</si>
  <si>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</si>
  <si>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</si>
  <si>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</si>
  <si>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</si>
  <si>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</si>
  <si>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</si>
  <si>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</si>
  <si>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</si>
  <si>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</si>
  <si>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</si>
  <si>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</si>
  <si>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</si>
  <si>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</si>
  <si>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</si>
  <si>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</si>
  <si>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</si>
  <si>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</si>
  <si>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</si>
  <si>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</si>
  <si>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</si>
  <si>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</si>
  <si>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</si>
  <si>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</si>
  <si>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</si>
  <si>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</si>
  <si>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</si>
  <si>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</si>
  <si>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</si>
  <si>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</si>
  <si>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</si>
  <si>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</si>
  <si>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</si>
  <si>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</si>
  <si>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</si>
  <si>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</si>
  <si>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</si>
  <si>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</si>
  <si>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</si>
  <si>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</si>
  <si>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</si>
  <si>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</si>
  <si>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</si>
  <si>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</si>
  <si>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</si>
  <si>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</si>
  <si>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</si>
  <si>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</si>
  <si>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</si>
  <si>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</si>
  <si>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</si>
  <si>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</si>
  <si>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</si>
  <si>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</si>
  <si>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</si>
  <si>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</si>
  <si>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</si>
  <si>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</si>
  <si>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</si>
  <si>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</si>
  <si>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</si>
  <si>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</si>
  <si>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</si>
  <si>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</si>
  <si>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</si>
  <si>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</si>
  <si>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</si>
  <si>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</si>
  <si>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</si>
  <si>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</si>
  <si>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</si>
  <si>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</si>
  <si>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</si>
  <si>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</si>
  <si>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</si>
  <si>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</si>
  <si>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</si>
  <si>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</si>
  <si>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</si>
  <si>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</si>
  <si>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</si>
  <si>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</si>
  <si>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</si>
  <si>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</si>
  <si>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</si>
  <si>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</si>
  <si>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</si>
  <si>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</si>
  <si>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</si>
  <si>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</si>
  <si>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</si>
  <si>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</si>
  <si>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</si>
  <si>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</si>
  <si>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</si>
  <si>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</si>
  <si>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</si>
  <si>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</si>
  <si>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</si>
  <si>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</si>
  <si>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</si>
  <si>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</si>
  <si>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</si>
  <si>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</si>
  <si>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</si>
  <si>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</si>
  <si>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</si>
  <si>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</si>
  <si>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</si>
  <si>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</si>
  <si>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</si>
  <si>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</si>
  <si>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</si>
  <si>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</si>
  <si>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</si>
  <si>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</si>
  <si>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</si>
  <si>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</si>
  <si>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</si>
  <si>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</si>
  <si>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</si>
  <si>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</si>
  <si>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</si>
  <si>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</si>
  <si>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</si>
  <si>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</si>
  <si>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</si>
  <si>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</si>
  <si>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</si>
  <si>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</si>
  <si>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</si>
  <si>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</si>
  <si>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</si>
  <si>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</si>
  <si>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</si>
  <si>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</si>
  <si>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</si>
  <si>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</si>
  <si>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</si>
  <si>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</si>
  <si>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</si>
  <si>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</si>
  <si>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</si>
  <si>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</si>
  <si>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</si>
  <si>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</si>
  <si>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2018</t>
  </si>
  <si>
    <t>Municipio San Juan de los Lagos</t>
  </si>
  <si>
    <t>DEL 1 DE ENERO AL 30 DE ABRIL DE 2018</t>
  </si>
  <si>
    <t>ANGEL HERNANDEZ CAMPOS</t>
  </si>
  <si>
    <t>L.C.P. SIXTO ALEJANDRO VILLALOBOS CRUZ</t>
  </si>
  <si>
    <t>PRESIDENTE MUNICIPAL</t>
  </si>
  <si>
    <t>ENCARGADO DE LA HACIENDA PUBLICA MUNICIPAL</t>
  </si>
  <si>
    <t>ASEJ2018-04-22-09-2018-1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</si>
</sst>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topLeftCell="A235" zoomScale="90" zoomScaleNormal="90" workbookViewId="0">
      <selection activeCell="F251" sqref="F251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5.85546875" style="24" customWidth="1"/>
    <col min="16" max="16" width="14.7109375" style="24" customWidth="1"/>
    <col min="17" max="16384" width="11.42578125" style="1"/>
  </cols>
  <sheetData>
    <row r="1" spans="1:16" ht="17.100000000000001" customHeight="1">
      <c r="A1" s="45" t="s">
        <v>394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9" t="s">
        <v>393</v>
      </c>
      <c r="P6" s="40" t="s">
        <v>389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49124108.429999992</v>
      </c>
      <c r="P9" s="34">
        <f>P10+P20+P27+P30+P37+P43+P54+P60</f>
        <v>38914149.049999997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14186128.439999999</v>
      </c>
      <c r="P10" s="34">
        <f>SUM(P11:P18)</f>
        <v>10162599.520000001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7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v>13874763.699999999</v>
      </c>
      <c r="P12" s="28">
        <v>10002184.460000001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v>311364.73</v>
      </c>
      <c r="P17" s="28">
        <v>160415.06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v>0.01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28328998.75</v>
      </c>
      <c r="P30" s="34">
        <f>SUM(P31:P35)</f>
        <v>25993478.870000001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v>1358701</v>
      </c>
      <c r="P31" s="28">
        <v>1256111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v>26806163.02</v>
      </c>
      <c r="P33" s="28">
        <v>24393164.890000001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v>162353.72</v>
      </c>
      <c r="P34" s="28">
        <v>341682.98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7">
        <v>1781.01</v>
      </c>
      <c r="P35" s="28">
        <v>2520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7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1664777.33</v>
      </c>
      <c r="P37" s="34">
        <f>SUM(P38:P41)</f>
        <v>1736825.61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>
        <v>1664777.33</v>
      </c>
      <c r="P38" s="28">
        <v>1736825.61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7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7">
        <v>0</v>
      </c>
      <c r="P41" s="28">
        <v>0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7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4944203.9099999992</v>
      </c>
      <c r="P43" s="34">
        <f>SUM(P44:P52)</f>
        <v>1021245.05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7">
        <v>0</v>
      </c>
      <c r="P44" s="28">
        <v>1021245.05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7">
        <v>138655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7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7">
        <v>0.1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>
        <v>4805548.8099999996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7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7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7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7">
        <v>0</v>
      </c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7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7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7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7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7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7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7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7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61236760.109999999</v>
      </c>
      <c r="P65" s="34">
        <f>P66+P72</f>
        <v>58957920.109999999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61236760.109999999</v>
      </c>
      <c r="P66" s="34">
        <f>SUM(P67:P70)</f>
        <v>58957920.109999999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">
        <v>36072368.009999998</v>
      </c>
      <c r="P67" s="28">
        <v>37716544.770000003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>
        <v>18164392.100000001</v>
      </c>
      <c r="P68" s="28">
        <v>19063375.34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">
        <v>7000000</v>
      </c>
      <c r="P69" s="28">
        <v>2178000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0</v>
      </c>
      <c r="P72" s="34">
        <f>SUM(P73:P78)</f>
        <v>0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7">
        <v>0</v>
      </c>
      <c r="P73" s="28">
        <v>0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7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">
        <v>0</v>
      </c>
      <c r="P77" s="28">
        <v>0</v>
      </c>
    </row>
    <row r="78" spans="1:16">
      <c r="A78" s="20">
        <v>4226</v>
      </c>
      <c r="B78" s="44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7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7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649844.12</v>
      </c>
      <c r="P80" s="34">
        <f>P81+P85+P92+P94+P97</f>
        <v>512126.93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649844.12</v>
      </c>
      <c r="P81" s="34">
        <f>SUM(P82:P83)</f>
        <v>512126.93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7">
        <v>649844.12</v>
      </c>
      <c r="P82" s="28">
        <v>512126.93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7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7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7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7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7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7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7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7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4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7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7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7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7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7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7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7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7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7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7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7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111010712.66</v>
      </c>
      <c r="P106" s="34">
        <f>P9+P65+P80</f>
        <v>98384196.090000004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7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7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52934420.449999996</v>
      </c>
      <c r="P109" s="34">
        <f>P110+P118+P129</f>
        <v>48344168.069999993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24689953.390000001</v>
      </c>
      <c r="P110" s="34">
        <f>SUM(P111:P116)</f>
        <v>22245798.189999998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7">
        <v>10124658.07</v>
      </c>
      <c r="P111" s="28">
        <v>9044134.3699999992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7">
        <v>12757834.42</v>
      </c>
      <c r="P112" s="28">
        <v>12502250.779999999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7">
        <v>1142579.54</v>
      </c>
      <c r="P113" s="28">
        <v>376655.15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7">
        <v>0</v>
      </c>
      <c r="P114" s="28">
        <v>0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7">
        <v>664881.36</v>
      </c>
      <c r="P115" s="28">
        <v>322757.89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7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7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12516075.979999999</v>
      </c>
      <c r="P118" s="34">
        <f>SUM(P119:P127)</f>
        <v>9445162.4000000004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7">
        <v>717065.15</v>
      </c>
      <c r="P119" s="28">
        <v>497028.19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7">
        <v>693971.8</v>
      </c>
      <c r="P120" s="28">
        <v>575515.86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7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7">
        <v>530501.28</v>
      </c>
      <c r="P122" s="28">
        <v>453466.72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7">
        <v>3807201.61</v>
      </c>
      <c r="P123" s="28">
        <v>3129305.95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7">
        <v>5129156.0599999996</v>
      </c>
      <c r="P124" s="28">
        <v>3904593.83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7">
        <v>128870.78</v>
      </c>
      <c r="P125" s="28">
        <v>60431.360000000001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7">
        <v>0</v>
      </c>
      <c r="P126" s="28">
        <v>0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7">
        <v>1509309.3</v>
      </c>
      <c r="P127" s="28">
        <v>824820.49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7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15728391.08</v>
      </c>
      <c r="P129" s="34">
        <f>SUM(P130:P138)</f>
        <v>16653207.48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7">
        <v>9606939.4000000004</v>
      </c>
      <c r="P130" s="28">
        <v>10581530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7">
        <v>861832.49</v>
      </c>
      <c r="P131" s="28">
        <v>751742.6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7">
        <v>699879.62</v>
      </c>
      <c r="P132" s="28">
        <v>1300590.8400000001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7">
        <v>385024.84</v>
      </c>
      <c r="P133" s="28">
        <v>379576.57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7">
        <v>3301418.11</v>
      </c>
      <c r="P134" s="28">
        <v>2785143.38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">
        <v>159820</v>
      </c>
      <c r="P135" s="28">
        <v>160560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7">
        <v>248877.88</v>
      </c>
      <c r="P136" s="28">
        <v>110543.49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7">
        <v>94505.96</v>
      </c>
      <c r="P137" s="28">
        <v>66001.62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">
        <v>370092.78</v>
      </c>
      <c r="P138" s="28">
        <v>517518.98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7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9020007.6500000004</v>
      </c>
      <c r="P140" s="34">
        <f>P141+P145+P149+P153+P159+P164+P168+P171+P178</f>
        <v>3072828.59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7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7">
        <v>0</v>
      </c>
      <c r="P143" s="28">
        <v>0</v>
      </c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7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1320000</v>
      </c>
      <c r="P145" s="34">
        <f>SUM(P146:P147)</f>
        <v>1200000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7">
        <v>1320000</v>
      </c>
      <c r="P146" s="28">
        <v>1200000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7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7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3297577.03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7">
        <v>3297577.03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7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7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3449199.15</v>
      </c>
      <c r="P153" s="34">
        <f>SUM(P154:P157)</f>
        <v>910933.8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7">
        <v>1809429.49</v>
      </c>
      <c r="P154" s="28">
        <v>664533.88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7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7">
        <v>1639769.66</v>
      </c>
      <c r="P156" s="28">
        <v>246399.92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7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7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601959.47</v>
      </c>
      <c r="P159" s="34">
        <f>SUM(P160:P162)</f>
        <v>654069.79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7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7">
        <v>601959.47</v>
      </c>
      <c r="P161" s="28">
        <v>654069.79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7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7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351272</v>
      </c>
      <c r="P164" s="34">
        <f>SUM(P165:P166)</f>
        <v>307825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7">
        <v>351272</v>
      </c>
      <c r="P165" s="28">
        <v>307825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7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7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7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7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7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7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7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7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7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7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7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7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7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7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7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7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7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7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7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7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7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40028.519999999997</v>
      </c>
      <c r="P195" s="34">
        <f>P196+P200+P204+P208+P211</f>
        <v>98877.22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40028.519999999997</v>
      </c>
      <c r="P196" s="34">
        <f>SUM(P197:P198)</f>
        <v>98877.22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7">
        <v>40028.519999999997</v>
      </c>
      <c r="P197" s="28">
        <v>98877.22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7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7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7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7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7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7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7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7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7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7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7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7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7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113421.61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113421.61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7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7">
        <v>0</v>
      </c>
      <c r="P218" s="28">
        <v>113421.61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7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7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7">
        <v>0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7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7">
        <v>0</v>
      </c>
      <c r="P223" s="28">
        <v>0</v>
      </c>
    </row>
    <row r="224" spans="1:16">
      <c r="A224" s="20">
        <v>5518</v>
      </c>
      <c r="B224" s="43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7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7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7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7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7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7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7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7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7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7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7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7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7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7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7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7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7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7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7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7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7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7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2">
        <f>O253+O254</f>
        <v>0</v>
      </c>
      <c r="P252" s="42">
        <f>P253+P254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7">
        <v>0</v>
      </c>
      <c r="P253" s="28">
        <v>0</v>
      </c>
    </row>
    <row r="254" spans="1:16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7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61994456.619999997</v>
      </c>
      <c r="P255" s="34">
        <f>P109+P140+P182+P195+P215+P252</f>
        <v>51629295.489999995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49016256.039999999</v>
      </c>
      <c r="P257" s="34">
        <f>P106-P255</f>
        <v>46754900.600000009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41"/>
      <c r="K263" s="6"/>
      <c r="L263" s="6"/>
      <c r="N263" s="12"/>
      <c r="O263" s="38"/>
      <c r="P263" s="31"/>
    </row>
    <row r="264" spans="1:16">
      <c r="D264" s="13" t="s">
        <v>396</v>
      </c>
      <c r="J264" s="13"/>
      <c r="O264" s="32" t="s">
        <v>397</v>
      </c>
    </row>
    <row r="265" spans="1:16">
      <c r="D265" s="13" t="s">
        <v>398</v>
      </c>
      <c r="J265" s="13"/>
      <c r="O265" s="32" t="s">
        <v>399</v>
      </c>
    </row>
    <row r="266" spans="1:16" ht="15">
      <c r="B266" t="s">
        <v>385</v>
      </c>
    </row>
    <row r="270" spans="1:16"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2018-09-22T15:15:03Z</cp:lastPrinted>
  <dcterms:created xsi:type="dcterms:W3CDTF">2010-12-03T18:40:30Z</dcterms:created>
  <dcterms:modified xsi:type="dcterms:W3CDTF">2018-09-27T14:52:20Z</dcterms:modified>
</cp:coreProperties>
</file>