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4500" yWindow="3600" windowWidth="20190" windowHeight="9330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252" i="1" l="1"/>
  <c r="O252" i="1"/>
  <c r="P66" i="1"/>
  <c r="O66" i="1"/>
  <c r="O65" i="1" s="1"/>
  <c r="P72" i="1"/>
  <c r="O72" i="1"/>
  <c r="P216" i="1"/>
  <c r="O216" i="1"/>
  <c r="P242" i="1"/>
  <c r="O242" i="1"/>
  <c r="P239" i="1"/>
  <c r="O239" i="1"/>
  <c r="P236" i="1"/>
  <c r="O236" i="1"/>
  <c r="P229" i="1"/>
  <c r="O229" i="1"/>
  <c r="P225" i="1"/>
  <c r="O225" i="1"/>
  <c r="P211" i="1"/>
  <c r="O211" i="1"/>
  <c r="P208" i="1"/>
  <c r="O208" i="1"/>
  <c r="P204" i="1"/>
  <c r="O204" i="1"/>
  <c r="P200" i="1"/>
  <c r="O200" i="1"/>
  <c r="P196" i="1"/>
  <c r="O196" i="1"/>
  <c r="P191" i="1"/>
  <c r="O191" i="1"/>
  <c r="P187" i="1"/>
  <c r="O187" i="1"/>
  <c r="O182" i="1" s="1"/>
  <c r="P183" i="1"/>
  <c r="O183" i="1"/>
  <c r="P178" i="1"/>
  <c r="O178" i="1"/>
  <c r="P171" i="1"/>
  <c r="O171" i="1"/>
  <c r="P168" i="1"/>
  <c r="O168" i="1"/>
  <c r="P164" i="1"/>
  <c r="O164" i="1"/>
  <c r="P159" i="1"/>
  <c r="O159" i="1"/>
  <c r="P153" i="1"/>
  <c r="O153" i="1"/>
  <c r="P149" i="1"/>
  <c r="O149" i="1"/>
  <c r="P145" i="1"/>
  <c r="O145" i="1"/>
  <c r="P141" i="1"/>
  <c r="P140" i="1" s="1"/>
  <c r="O141" i="1"/>
  <c r="O140" i="1" s="1"/>
  <c r="P129" i="1"/>
  <c r="O129" i="1"/>
  <c r="P118" i="1"/>
  <c r="P109" i="1" s="1"/>
  <c r="O118" i="1"/>
  <c r="O109" i="1" s="1"/>
  <c r="P110" i="1"/>
  <c r="O110" i="1"/>
  <c r="P97" i="1"/>
  <c r="O97" i="1"/>
  <c r="P94" i="1"/>
  <c r="O94" i="1"/>
  <c r="P85" i="1"/>
  <c r="O85" i="1"/>
  <c r="P81" i="1"/>
  <c r="O81" i="1"/>
  <c r="P60" i="1"/>
  <c r="O60" i="1"/>
  <c r="P54" i="1"/>
  <c r="O54" i="1"/>
  <c r="P43" i="1"/>
  <c r="O43" i="1"/>
  <c r="P37" i="1"/>
  <c r="O37" i="1"/>
  <c r="P30" i="1"/>
  <c r="O30" i="1"/>
  <c r="P27" i="1"/>
  <c r="O27" i="1"/>
  <c r="P20" i="1"/>
  <c r="P9" i="1" s="1"/>
  <c r="O20" i="1"/>
  <c r="O9" i="1" s="1"/>
  <c r="P10" i="1"/>
  <c r="O10" i="1"/>
  <c r="P215" i="1"/>
  <c r="P80" i="1"/>
  <c r="O80" i="1"/>
  <c r="O106" i="1" l="1"/>
  <c r="O195" i="1"/>
  <c r="O255" i="1" s="1"/>
  <c r="O257" i="1" s="1"/>
  <c r="O215" i="1"/>
  <c r="P65" i="1"/>
  <c r="P106" i="1" s="1"/>
  <c r="P182" i="1"/>
  <c r="P195" i="1"/>
  <c r="P255" i="1"/>
  <c r="P257" i="1" l="1"/>
</calcChain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<sst xmlns="http://schemas.openxmlformats.org/spreadsheetml/2006/main" count="416" uniqueCount="401">
  <si>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</si>
  <si>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</si>
  <si>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</si>
  <si>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</si>
  <si>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</si>
  <si>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</si>
  <si>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</si>
  <si>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</si>
  <si>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</si>
  <si>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</si>
  <si>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</si>
  <si>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</si>
  <si>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</si>
  <si>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</si>
  <si>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</si>
  <si>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</si>
  <si>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</si>
  <si>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</si>
  <si>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</si>
  <si>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</si>
  <si>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</si>
  <si>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</si>
  <si>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</si>
  <si>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</si>
  <si>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</si>
  <si>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</si>
  <si>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</si>
  <si>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</si>
  <si>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</si>
  <si>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</si>
  <si>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</si>
  <si>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</si>
  <si>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</si>
  <si>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</si>
  <si>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</si>
  <si>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</si>
  <si>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</si>
  <si>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</si>
  <si>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</si>
  <si>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</si>
  <si>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</si>
  <si>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</si>
  <si>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</si>
  <si>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</si>
  <si>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</si>
  <si>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</si>
  <si>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</si>
  <si>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</si>
  <si>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</si>
  <si>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</si>
  <si>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</si>
  <si>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</si>
  <si>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</si>
  <si>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</si>
  <si>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</si>
  <si>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</si>
  <si>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</si>
  <si>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</si>
  <si>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</si>
  <si>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</si>
  <si>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</si>
  <si>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</si>
  <si>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</si>
  <si>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</si>
  <si>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</si>
  <si>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</si>
  <si>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</si>
  <si>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</si>
  <si>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</si>
  <si>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</si>
  <si>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</si>
  <si>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</si>
  <si>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</si>
  <si>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</si>
  <si>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</si>
  <si>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</si>
  <si>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</si>
  <si>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</si>
  <si>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</si>
  <si>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</si>
  <si>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</si>
  <si>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</si>
  <si>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</si>
  <si>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</si>
  <si>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</si>
  <si>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</si>
  <si>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</si>
  <si>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</si>
  <si>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</si>
  <si>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</si>
  <si>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</si>
  <si>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</si>
  <si>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</si>
  <si>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</si>
  <si>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</si>
  <si>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</si>
  <si>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</si>
  <si>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</si>
  <si>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</si>
  <si>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</si>
  <si>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</si>
  <si>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</si>
  <si>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</si>
  <si>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</si>
  <si>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</si>
  <si>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</si>
  <si>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</si>
  <si>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</si>
  <si>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</si>
  <si>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</si>
  <si>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</si>
  <si>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</si>
  <si>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</si>
  <si>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</si>
  <si>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</si>
  <si>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</si>
  <si>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</si>
  <si>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</si>
  <si>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</si>
  <si>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</si>
  <si>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</si>
  <si>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</si>
  <si>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</si>
  <si>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</si>
  <si>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</si>
  <si>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</si>
  <si>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</si>
  <si>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</si>
  <si>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</si>
  <si>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</si>
  <si>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</si>
  <si>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</si>
  <si>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</si>
  <si>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</si>
  <si>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</si>
  <si>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</si>
  <si>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</si>
  <si>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</si>
  <si>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</si>
  <si>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</si>
  <si>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</si>
  <si>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</si>
  <si>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</si>
  <si>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</si>
  <si>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</si>
  <si>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</si>
  <si>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</si>
  <si>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</si>
  <si>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</si>
  <si>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</si>
  <si>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</si>
  <si>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</si>
  <si>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</si>
  <si>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</si>
  <si>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</si>
  <si>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</si>
  <si>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</si>
  <si>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</si>
  <si>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</si>
  <si>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</si>
  <si>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</si>
  <si>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</si>
  <si>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</si>
  <si>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</si>
  <si>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</si>
  <si>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</si>
  <si>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</si>
  <si>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</si>
  <si>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</si>
  <si>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</si>
  <si>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</si>
  <si>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</si>
  <si>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</si>
  <si>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</si>
  <si>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</si>
  <si>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</si>
  <si>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</si>
  <si>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</si>
  <si>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</si>
  <si>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</si>
  <si>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</si>
  <si>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</si>
  <si>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</si>
  <si>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</si>
  <si>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</si>
  <si>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</si>
  <si>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</si>
  <si>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</si>
  <si>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</si>
  <si>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</si>
  <si>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</si>
  <si>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</si>
  <si>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</si>
  <si>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</si>
  <si>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</si>
  <si>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</si>
  <si>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</si>
  <si>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</si>
  <si>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</si>
  <si>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</si>
  <si>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</si>
  <si>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</si>
  <si>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</si>
  <si>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</si>
  <si>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</si>
  <si>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</si>
  <si>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</si>
  <si>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</si>
  <si>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</si>
  <si>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</si>
  <si>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</si>
  <si>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</si>
  <si>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</si>
  <si>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</si>
  <si>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</si>
  <si>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</si>
  <si>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</si>
  <si>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</si>
  <si>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</si>
  <si>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</si>
  <si>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</si>
  <si>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</si>
  <si>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</si>
  <si>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</si>
  <si>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</si>
  <si>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</si>
  <si>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</si>
  <si>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</si>
  <si>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</si>
  <si>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</si>
  <si>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</si>
  <si>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</si>
  <si>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</si>
  <si>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</si>
  <si>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</si>
  <si>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</si>
  <si>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</si>
  <si>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</si>
  <si>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</si>
  <si>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</si>
  <si>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</si>
  <si>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</si>
  <si>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</si>
  <si>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</si>
  <si>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</si>
  <si>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</si>
  <si>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</si>
  <si>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</si>
  <si>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</si>
  <si>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</si>
  <si>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</si>
  <si>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</si>
  <si>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</si>
  <si>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</si>
  <si>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</si>
  <si>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</si>
  <si>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</si>
  <si>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</si>
  <si>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</si>
  <si>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</si>
  <si>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</si>
  <si>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</si>
  <si>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</si>
  <si>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</si>
  <si>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</si>
  <si>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</si>
  <si>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</si>
  <si>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</si>
  <si>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</si>
  <si>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</si>
  <si>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</si>
  <si>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</si>
  <si>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</si>
  <si>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</si>
  <si>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</si>
  <si>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</si>
  <si>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</si>
  <si>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</si>
  <si>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</si>
  <si>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</si>
  <si>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</si>
  <si>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</si>
  <si>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</si>
  <si>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</si>
  <si>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</si>
  <si>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</si>
  <si>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</si>
  <si>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</si>
  <si>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</si>
  <si>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</si>
  <si>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</si>
  <si>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</si>
  <si>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</si>
  <si>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</si>
  <si>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</si>
  <si>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</si>
  <si>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</si>
  <si>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</si>
  <si>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</si>
  <si>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</si>
  <si>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</si>
  <si>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</si>
  <si>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</si>
  <si>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</si>
  <si>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</si>
  <si>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</si>
  <si>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</si>
  <si>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</si>
  <si>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</si>
  <si>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</si>
  <si>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</si>
  <si>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</si>
  <si>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</si>
  <si>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</si>
  <si>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</si>
  <si>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</si>
  <si>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</si>
  <si>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</si>
  <si>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</si>
  <si>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</si>
  <si>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</si>
  <si>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</si>
  <si>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</si>
  <si>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</si>
  <si>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</si>
  <si>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</si>
  <si>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</si>
  <si>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</si>
  <si>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</si>
  <si>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</si>
  <si>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</si>
  <si>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</si>
  <si>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</si>
  <si>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</si>
  <si>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</si>
  <si>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</si>
  <si>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</si>
  <si>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</si>
  <si>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</si>
  <si>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</si>
  <si>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</si>
  <si>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</si>
  <si>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</si>
  <si>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</si>
  <si>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</si>
  <si>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</si>
  <si>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</si>
  <si>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</si>
  <si>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</si>
  <si>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</si>
  <si>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</si>
  <si>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</si>
  <si>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</si>
  <si>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</si>
  <si>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</si>
  <si>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</si>
  <si>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</si>
  <si>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</si>
  <si>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</si>
  <si>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</si>
  <si>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</si>
  <si>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</si>
  <si>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</si>
  <si>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</si>
  <si>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</si>
  <si>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</si>
  <si>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</si>
  <si>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</si>
  <si>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</si>
  <si>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</si>
  <si>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</si>
  <si>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</si>
  <si>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</si>
  <si>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</si>
  <si>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</si>
  <si>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</si>
  <si>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</si>
  <si>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</si>
  <si>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</si>
  <si>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</si>
  <si>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</si>
  <si>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</si>
  <si>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</si>
  <si>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</si>
  <si>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</si>
  <si>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</si>
  <si>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</si>
  <si>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</si>
  <si>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</si>
  <si>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</si>
  <si>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</si>
  <si>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</si>
  <si>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</si>
  <si>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</si>
  <si>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San Juan de los Lagos</t>
  </si>
  <si>
    <t>AL 28 FEBRERO DE 2018</t>
  </si>
  <si>
    <t>ALEJANDRO DE ANDA LOZANO</t>
  </si>
  <si>
    <t>L.C.P. SIXTO ALEJANDRO VILLALOBOS CRUZ</t>
  </si>
  <si>
    <t>PRESIDENTE MUNICIPAL</t>
  </si>
  <si>
    <t>ENCARGADO DE LA HACIENDA PUBLICA MUNICIPAL</t>
  </si>
  <si>
    <t>ASEJ2018-02-04-09-2018-1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</si>
</sst>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2" borderId="14" xfId="0" quotePrefix="1" applyNumberFormat="1" applyFont="1" applyFill="1" applyBorder="1" applyAlignment="1">
      <alignment horizontal="center" vertical="center"/>
    </xf>
    <xf numFmtId="164" fontId="3" fillId="2" borderId="15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39750" y="38015333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topLeftCell="A211" zoomScale="90" zoomScaleNormal="90" workbookViewId="0">
      <selection activeCell="F251" sqref="F251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4" width="10.28515625" style="4" customWidth="1"/>
    <col min="15" max="15" width="14.85546875" style="24" customWidth="1"/>
    <col min="16" max="16" width="14.7109375" style="24" customWidth="1"/>
    <col min="17" max="16384" width="11.42578125" style="1"/>
  </cols>
  <sheetData>
    <row r="1" spans="1:16" ht="17.100000000000001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7.100000000000001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7.100000000000001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40162577.870000005</v>
      </c>
      <c r="P9" s="34">
        <f>P10+P20+P27+P30+P37+P43+P54+P60</f>
        <v>30590649.600000001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11588727</v>
      </c>
      <c r="P10" s="34">
        <f>SUM(P11:P18)</f>
        <v>7650516.8399999999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11370194.970000001</v>
      </c>
      <c r="P12" s="28">
        <v>7572190.54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218532.02</v>
      </c>
      <c r="P17" s="28">
        <v>78326.3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0.01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24464868.760000002</v>
      </c>
      <c r="P30" s="34">
        <f>SUM(P31:P35)</f>
        <v>20995472.359999999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974359</v>
      </c>
      <c r="P31" s="28">
        <v>1073169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23361554.120000001</v>
      </c>
      <c r="P33" s="28">
        <v>19721323.640000001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128955.64</v>
      </c>
      <c r="P34" s="28">
        <v>199899.72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0</v>
      </c>
      <c r="P35" s="28">
        <v>1080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1185158.08</v>
      </c>
      <c r="P37" s="34">
        <f>SUM(P38:P41)</f>
        <v>1097849.23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1185158.08</v>
      </c>
      <c r="P38" s="28">
        <v>1097849.23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2923824.03</v>
      </c>
      <c r="P43" s="34">
        <f>SUM(P44:P52)</f>
        <v>846811.17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846811.17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80542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2843282.03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24953322.800000001</v>
      </c>
      <c r="P65" s="34">
        <f>P66+P72</f>
        <v>29125188.27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24953322.800000001</v>
      </c>
      <c r="P66" s="34">
        <f>SUM(P67:P70)</f>
        <v>29125188.27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15222130</v>
      </c>
      <c r="P67" s="28">
        <v>19593331.98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9731192.8000000007</v>
      </c>
      <c r="P68" s="28">
        <v>9531856.2899999991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0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235082.04</v>
      </c>
      <c r="P80" s="34">
        <f>P81+P85+P92+P94+P97</f>
        <v>163718.96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235082.04</v>
      </c>
      <c r="P81" s="34">
        <f>SUM(P82:P83)</f>
        <v>163718.96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235082.04</v>
      </c>
      <c r="P82" s="28">
        <v>163718.96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65350982.710000001</v>
      </c>
      <c r="P106" s="34">
        <f>P9+P65+P80</f>
        <v>59879556.830000006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24544657.059999999</v>
      </c>
      <c r="P109" s="34">
        <f>P110+P118+P129</f>
        <v>23584201.300000001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11658595.609999999</v>
      </c>
      <c r="P110" s="34">
        <f>SUM(P111:P116)</f>
        <v>10508971.23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4948071.43</v>
      </c>
      <c r="P111" s="28">
        <v>4480413.93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6036637.1100000003</v>
      </c>
      <c r="P112" s="28">
        <v>5655200.4000000004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555658.21</v>
      </c>
      <c r="P113" s="28">
        <v>184260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118228.86</v>
      </c>
      <c r="P115" s="28">
        <v>189096.9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5043160.0200000005</v>
      </c>
      <c r="P118" s="34">
        <f>SUM(P119:P127)</f>
        <v>4581423.8800000008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379912.46</v>
      </c>
      <c r="P119" s="28">
        <v>295736.11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219801.36</v>
      </c>
      <c r="P120" s="28">
        <v>198062.34</v>
      </c>
    </row>
    <row r="121" spans="1:16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198007.67</v>
      </c>
      <c r="P122" s="28">
        <v>204721.88</v>
      </c>
    </row>
    <row r="123" spans="1:16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938819.93</v>
      </c>
      <c r="P123" s="28">
        <v>1489100.83</v>
      </c>
    </row>
    <row r="124" spans="1:16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2603045.54</v>
      </c>
      <c r="P124" s="28">
        <v>1942624.54</v>
      </c>
    </row>
    <row r="125" spans="1:16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52275.9</v>
      </c>
      <c r="P125" s="28">
        <v>8701.16</v>
      </c>
    </row>
    <row r="126" spans="1:16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0</v>
      </c>
    </row>
    <row r="127" spans="1:16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651297.16</v>
      </c>
      <c r="P127" s="28">
        <v>442477.02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7842901.4299999988</v>
      </c>
      <c r="P129" s="34">
        <f>SUM(P130:P138)</f>
        <v>8493806.1899999995</v>
      </c>
    </row>
    <row r="130" spans="1:16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5209412</v>
      </c>
      <c r="P130" s="28">
        <v>5283271.24</v>
      </c>
    </row>
    <row r="131" spans="1:16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373319.3</v>
      </c>
      <c r="P131" s="28">
        <v>373319.3</v>
      </c>
    </row>
    <row r="132" spans="1:16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46400</v>
      </c>
      <c r="P132" s="28">
        <v>1291542.8400000001</v>
      </c>
    </row>
    <row r="133" spans="1:16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166210.22</v>
      </c>
      <c r="P133" s="28">
        <v>213962.55</v>
      </c>
    </row>
    <row r="134" spans="1:16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1646303.35</v>
      </c>
      <c r="P134" s="28">
        <v>922898</v>
      </c>
    </row>
    <row r="135" spans="1:16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63180</v>
      </c>
      <c r="P135" s="28">
        <v>89260</v>
      </c>
    </row>
    <row r="136" spans="1:16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88458.57</v>
      </c>
      <c r="P136" s="28">
        <v>52860</v>
      </c>
    </row>
    <row r="137" spans="1:16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69330.559999999998</v>
      </c>
      <c r="P137" s="28">
        <v>44005.52</v>
      </c>
    </row>
    <row r="138" spans="1:16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180287.43</v>
      </c>
      <c r="P138" s="28">
        <v>222686.74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1711582.96</v>
      </c>
      <c r="P140" s="34">
        <f>P141+P145+P149+P153+P159+P164+P168+P171+P178</f>
        <v>1488777.49</v>
      </c>
    </row>
    <row r="141" spans="1:16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660000</v>
      </c>
      <c r="P145" s="34">
        <f>SUM(P146:P147)</f>
        <v>600000</v>
      </c>
    </row>
    <row r="146" spans="1:16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660000</v>
      </c>
      <c r="P146" s="28">
        <v>600000</v>
      </c>
    </row>
    <row r="147" spans="1:16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574513.75</v>
      </c>
      <c r="P153" s="34">
        <f>SUM(P154:P157)</f>
        <v>401231.45</v>
      </c>
    </row>
    <row r="154" spans="1:16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435157.62</v>
      </c>
      <c r="P154" s="28">
        <v>316844.56</v>
      </c>
    </row>
    <row r="155" spans="1:16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139356.13</v>
      </c>
      <c r="P156" s="28">
        <v>84386.89</v>
      </c>
    </row>
    <row r="157" spans="1:16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300790.21000000002</v>
      </c>
      <c r="P159" s="34">
        <f>SUM(P160:P162)</f>
        <v>328480.03999999998</v>
      </c>
    </row>
    <row r="160" spans="1:16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300790.21000000002</v>
      </c>
      <c r="P161" s="28">
        <v>328480.03999999998</v>
      </c>
    </row>
    <row r="162" spans="1:16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176279</v>
      </c>
      <c r="P164" s="34">
        <f>SUM(P165:P166)</f>
        <v>159066</v>
      </c>
    </row>
    <row r="165" spans="1:16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176279</v>
      </c>
      <c r="P165" s="28">
        <v>159066</v>
      </c>
    </row>
    <row r="166" spans="1:16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23559.4</v>
      </c>
      <c r="P195" s="34">
        <f>P196+P200+P204+P208+P211</f>
        <v>53205.03</v>
      </c>
    </row>
    <row r="196" spans="1:16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23559.4</v>
      </c>
      <c r="P196" s="34">
        <f>SUM(P197:P198)</f>
        <v>53205.03</v>
      </c>
    </row>
    <row r="197" spans="1:16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23559.4</v>
      </c>
      <c r="P197" s="28">
        <v>53205.03</v>
      </c>
    </row>
    <row r="198" spans="1:16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26279799.419999998</v>
      </c>
      <c r="P255" s="34">
        <f>P109+P140+P182+P195+P215+P252</f>
        <v>25126183.82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39071183.290000007</v>
      </c>
      <c r="P257" s="34">
        <f>P106-P255</f>
        <v>34753373.010000005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1:16">
      <c r="D264" s="13" t="s">
        <v>396</v>
      </c>
      <c r="J264" s="13"/>
      <c r="O264" s="32" t="s">
        <v>397</v>
      </c>
    </row>
    <row r="265" spans="1:16">
      <c r="D265" s="13" t="s">
        <v>398</v>
      </c>
      <c r="J265" s="13"/>
      <c r="O265" s="32" t="s">
        <v>399</v>
      </c>
    </row>
    <row r="266" spans="1:16" ht="15">
      <c r="B266" t="s">
        <v>385</v>
      </c>
    </row>
    <row r="270" spans="1:16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2015-03-05T19:39:30Z</cp:lastPrinted>
  <dcterms:created xsi:type="dcterms:W3CDTF">2010-12-03T18:40:30Z</dcterms:created>
  <dcterms:modified xsi:type="dcterms:W3CDTF">2018-09-19T18:14:54Z</dcterms:modified>
</cp:coreProperties>
</file>