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P65" i="1" s="1"/>
  <c r="O66" i="1"/>
  <c r="O65" i="1" s="1"/>
  <c r="P72" i="1"/>
  <c r="O72" i="1"/>
  <c r="P216" i="1"/>
  <c r="O216" i="1"/>
  <c r="P242" i="1"/>
  <c r="O242" i="1"/>
  <c r="P239" i="1"/>
  <c r="O239" i="1"/>
  <c r="P236" i="1"/>
  <c r="O236" i="1"/>
  <c r="P229" i="1"/>
  <c r="O229" i="1"/>
  <c r="P225" i="1"/>
  <c r="O225" i="1"/>
  <c r="P211" i="1"/>
  <c r="O211" i="1"/>
  <c r="P208" i="1"/>
  <c r="O208" i="1"/>
  <c r="P204" i="1"/>
  <c r="O204" i="1"/>
  <c r="P200" i="1"/>
  <c r="O200" i="1"/>
  <c r="P196" i="1"/>
  <c r="P195" i="1" s="1"/>
  <c r="O196" i="1"/>
  <c r="P191" i="1"/>
  <c r="O191" i="1"/>
  <c r="O182" i="1" s="1"/>
  <c r="P187" i="1"/>
  <c r="O187" i="1"/>
  <c r="P183" i="1"/>
  <c r="P182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O145" i="1"/>
  <c r="P141" i="1"/>
  <c r="O141" i="1"/>
  <c r="P129" i="1"/>
  <c r="O129" i="1"/>
  <c r="P118" i="1"/>
  <c r="O118" i="1"/>
  <c r="P110" i="1"/>
  <c r="P109" i="1" s="1"/>
  <c r="O110" i="1"/>
  <c r="P97" i="1"/>
  <c r="O97" i="1"/>
  <c r="P94" i="1"/>
  <c r="O94" i="1"/>
  <c r="P85" i="1"/>
  <c r="O85" i="1"/>
  <c r="O80" i="1" s="1"/>
  <c r="P81" i="1"/>
  <c r="O81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O10" i="1"/>
  <c r="O140" i="1"/>
  <c r="P140" i="1"/>
  <c r="P215" i="1" l="1"/>
  <c r="P255" i="1" s="1"/>
  <c r="P9" i="1"/>
  <c r="O109" i="1"/>
  <c r="O255" i="1" s="1"/>
  <c r="O195" i="1"/>
  <c r="O215" i="1"/>
  <c r="O9" i="1"/>
  <c r="O106" i="1" s="1"/>
  <c r="O257" i="1" s="1"/>
  <c r="P80" i="1"/>
  <c r="P106" i="1" l="1"/>
  <c r="P257" i="1" s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<sst xmlns="http://schemas.openxmlformats.org/spreadsheetml/2006/main" count="416" uniqueCount="401">
  <si>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</si>
  <si>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</si>
  <si>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</si>
  <si>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</si>
  <si>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</si>
  <si>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</si>
  <si>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</si>
  <si>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</si>
  <si>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</si>
  <si>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</si>
  <si>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</si>
  <si>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</si>
  <si>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</si>
  <si>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</si>
  <si>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</si>
  <si>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</si>
  <si>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</si>
  <si>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</si>
  <si>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</si>
  <si>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</si>
  <si>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</si>
  <si>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</si>
  <si>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</si>
  <si>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</si>
  <si>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</si>
  <si>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</si>
  <si>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</si>
  <si>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</si>
  <si>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</si>
  <si>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</si>
  <si>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</si>
  <si>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</si>
  <si>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</si>
  <si>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</si>
  <si>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</si>
  <si>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</si>
  <si>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</si>
  <si>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</si>
  <si>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</si>
  <si>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</si>
  <si>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</si>
  <si>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</si>
  <si>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</si>
  <si>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</si>
  <si>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</si>
  <si>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</si>
  <si>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</si>
  <si>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</si>
  <si>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</si>
  <si>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</si>
  <si>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</si>
  <si>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</si>
  <si>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</si>
  <si>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</si>
  <si>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</si>
  <si>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</si>
  <si>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</si>
  <si>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</si>
  <si>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</si>
  <si>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</si>
  <si>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</si>
  <si>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</si>
  <si>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</si>
  <si>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</si>
  <si>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</si>
  <si>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</si>
  <si>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</si>
  <si>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</si>
  <si>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</si>
  <si>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</si>
  <si>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</si>
  <si>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</si>
  <si>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</si>
  <si>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</si>
  <si>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</si>
  <si>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</si>
  <si>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</si>
  <si>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</si>
  <si>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</si>
  <si>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</si>
  <si>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</si>
  <si>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</si>
  <si>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</si>
  <si>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</si>
  <si>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</si>
  <si>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</si>
  <si>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</si>
  <si>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</si>
  <si>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</si>
  <si>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</si>
  <si>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</si>
  <si>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</si>
  <si>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</si>
  <si>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</si>
  <si>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</si>
  <si>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</si>
  <si>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</si>
  <si>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</si>
  <si>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</si>
  <si>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</si>
  <si>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</si>
  <si>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</si>
  <si>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</si>
  <si>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</si>
  <si>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</si>
  <si>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</si>
  <si>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</si>
  <si>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</si>
  <si>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</si>
  <si>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</si>
  <si>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</si>
  <si>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</si>
  <si>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</si>
  <si>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</si>
  <si>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</si>
  <si>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</si>
  <si>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</si>
  <si>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</si>
  <si>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</si>
  <si>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</si>
  <si>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</si>
  <si>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</si>
  <si>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</si>
  <si>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</si>
  <si>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</si>
  <si>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</si>
  <si>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</si>
  <si>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</si>
  <si>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</si>
  <si>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</si>
  <si>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</si>
  <si>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</si>
  <si>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</si>
  <si>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</si>
  <si>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</si>
  <si>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</si>
  <si>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</si>
  <si>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</si>
  <si>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</si>
  <si>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</si>
  <si>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</si>
  <si>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</si>
  <si>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</si>
  <si>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</si>
  <si>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</si>
  <si>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</si>
  <si>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</si>
  <si>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</si>
  <si>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</si>
  <si>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</si>
  <si>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</si>
  <si>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</si>
  <si>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</si>
  <si>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</si>
  <si>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</si>
  <si>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</si>
  <si>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</si>
  <si>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</si>
  <si>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</si>
  <si>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</si>
  <si>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</si>
  <si>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</si>
  <si>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</si>
  <si>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</si>
  <si>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</si>
  <si>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</si>
  <si>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</si>
  <si>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</si>
  <si>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</si>
  <si>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</si>
  <si>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</si>
  <si>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</si>
  <si>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</si>
  <si>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</si>
  <si>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</si>
  <si>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</si>
  <si>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</si>
  <si>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</si>
  <si>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</si>
  <si>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</si>
  <si>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</si>
  <si>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</si>
  <si>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</si>
  <si>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</si>
  <si>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</si>
  <si>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</si>
  <si>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</si>
  <si>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</si>
  <si>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</si>
  <si>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</si>
  <si>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</si>
  <si>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</si>
  <si>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</si>
  <si>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</si>
  <si>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</si>
  <si>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</si>
  <si>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</si>
  <si>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</si>
  <si>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</si>
  <si>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</si>
  <si>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</si>
  <si>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</si>
  <si>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</si>
  <si>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</si>
  <si>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</si>
  <si>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</si>
  <si>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</si>
  <si>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</si>
  <si>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</si>
  <si>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</si>
  <si>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</si>
  <si>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</si>
  <si>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</si>
  <si>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</si>
  <si>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</si>
  <si>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</si>
  <si>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</si>
  <si>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</si>
  <si>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</si>
  <si>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</si>
  <si>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</si>
  <si>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</si>
  <si>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</si>
  <si>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</si>
  <si>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</si>
  <si>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</si>
  <si>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</si>
  <si>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</si>
  <si>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</si>
  <si>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</si>
  <si>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</si>
  <si>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</si>
  <si>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</si>
  <si>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</si>
  <si>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</si>
  <si>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</si>
  <si>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</si>
  <si>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</si>
  <si>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</si>
  <si>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</si>
  <si>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</si>
  <si>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</si>
  <si>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</si>
  <si>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</si>
  <si>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</si>
  <si>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</si>
  <si>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</si>
  <si>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</si>
  <si>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</si>
  <si>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</si>
  <si>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</si>
  <si>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</si>
  <si>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</si>
  <si>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</si>
  <si>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</si>
  <si>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</si>
  <si>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</si>
  <si>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</si>
  <si>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</si>
  <si>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</si>
  <si>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</si>
  <si>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</si>
  <si>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</si>
  <si>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</si>
  <si>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</si>
  <si>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</si>
  <si>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</si>
  <si>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</si>
  <si>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</si>
  <si>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</si>
  <si>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</si>
  <si>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</si>
  <si>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</si>
  <si>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</si>
  <si>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</si>
  <si>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</si>
  <si>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</si>
  <si>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</si>
  <si>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</si>
  <si>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</si>
  <si>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</si>
  <si>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</si>
  <si>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</si>
  <si>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</si>
  <si>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</si>
  <si>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</si>
  <si>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</si>
  <si>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</si>
  <si>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</si>
  <si>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</si>
  <si>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</si>
  <si>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</si>
  <si>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</si>
  <si>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</si>
  <si>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</si>
  <si>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</si>
  <si>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</si>
  <si>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</si>
  <si>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</si>
  <si>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</si>
  <si>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</si>
  <si>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</si>
  <si>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</si>
  <si>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</si>
  <si>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</si>
  <si>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</si>
  <si>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</si>
  <si>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</si>
  <si>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</si>
  <si>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</si>
  <si>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</si>
  <si>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</si>
  <si>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</si>
  <si>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</si>
  <si>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</si>
  <si>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</si>
  <si>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</si>
  <si>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</si>
  <si>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</si>
  <si>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</si>
  <si>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</si>
  <si>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</si>
  <si>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</si>
  <si>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</si>
  <si>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</si>
  <si>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</si>
  <si>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</si>
  <si>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</si>
  <si>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</si>
  <si>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</si>
  <si>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</si>
  <si>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</si>
  <si>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</si>
  <si>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</si>
  <si>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</si>
  <si>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</si>
  <si>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</si>
  <si>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</si>
  <si>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</si>
  <si>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</si>
  <si>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</si>
  <si>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</si>
  <si>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</si>
  <si>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</si>
  <si>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</si>
  <si>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</si>
  <si>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</si>
  <si>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</si>
  <si>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</si>
  <si>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</si>
  <si>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</si>
  <si>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</si>
  <si>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</si>
  <si>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</si>
  <si>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</si>
  <si>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</si>
  <si>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</si>
  <si>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</si>
  <si>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</si>
  <si>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</si>
  <si>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</si>
  <si>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</si>
  <si>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</si>
  <si>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</si>
  <si>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</si>
  <si>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</si>
  <si>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</si>
  <si>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</si>
  <si>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</si>
  <si>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</si>
  <si>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</si>
  <si>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</si>
  <si>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</si>
  <si>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</si>
  <si>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</si>
  <si>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</si>
  <si>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</si>
  <si>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</si>
  <si>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</si>
  <si>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</si>
  <si>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</si>
  <si>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</si>
  <si>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</si>
  <si>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</si>
  <si>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</si>
  <si>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</si>
  <si>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</si>
  <si>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</si>
  <si>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</si>
  <si>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</si>
  <si>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</si>
  <si>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</si>
  <si>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</si>
  <si>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DEL 1 DE ENERO AL 31 DE MARZO DE 2018</t>
  </si>
  <si>
    <t>2018</t>
  </si>
  <si>
    <t>Municipio San Juan de los Lagos</t>
  </si>
  <si>
    <t>ALEJANDRO DE ANDA LOZANO</t>
  </si>
  <si>
    <t>L.C.P. SIXTO ALEJANDRO VILLALOBOS CRUZ</t>
  </si>
  <si>
    <t>PRESIDENTE MUNICIPAL</t>
  </si>
  <si>
    <t>ENCARGADO DE LA HACIENDA PUBLICA MUNICIPAL</t>
  </si>
  <si>
    <t>ASEJ2018-03-14-09-2018-1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</si>
</sst>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4.85546875" style="24" customWidth="1"/>
    <col min="16" max="16" width="14.7109375" style="24" customWidth="1"/>
    <col min="17" max="16384" width="11.42578125" style="1"/>
  </cols>
  <sheetData>
    <row r="1" spans="1:16" ht="17.100000000000001" customHeight="1">
      <c r="A1" s="45" t="s">
        <v>395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394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46206012.549999997</v>
      </c>
      <c r="P9" s="34">
        <f>P10+P20+P27+P30+P37+P43+P54+P60</f>
        <v>36586507.550000004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13292425.700000001</v>
      </c>
      <c r="P10" s="34">
        <f>SUM(P11:P18)</f>
        <v>9437641.709999999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13021968.48</v>
      </c>
      <c r="P12" s="28">
        <v>9291628.8699999992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270457.21000000002</v>
      </c>
      <c r="P17" s="28">
        <v>146012.84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26928826.300000001</v>
      </c>
      <c r="P30" s="34">
        <f>SUM(P31:P35)</f>
        <v>24632174.82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1239650</v>
      </c>
      <c r="P31" s="28">
        <v>1228271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25540913.25</v>
      </c>
      <c r="P33" s="28">
        <v>23098054.109999999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148263.04000000001</v>
      </c>
      <c r="P34" s="28">
        <v>304049.71000000002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0.01</v>
      </c>
      <c r="P35" s="28">
        <v>1800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1550666.26</v>
      </c>
      <c r="P37" s="34">
        <f>SUM(P38:P41)</f>
        <v>1564102.85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1550666.26</v>
      </c>
      <c r="P38" s="28">
        <v>1564102.85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4434094.29</v>
      </c>
      <c r="P43" s="34">
        <f>SUM(P44:P52)</f>
        <v>952588.17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952588.17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112247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0.1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4321847.1900000004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46458897.420000002</v>
      </c>
      <c r="P65" s="34">
        <f>P66+P72</f>
        <v>44854949.630000003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46458897.420000002</v>
      </c>
      <c r="P66" s="34">
        <f>SUM(P67:P70)</f>
        <v>44854949.630000003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24861745.25</v>
      </c>
      <c r="P67" s="28">
        <v>28579355.75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14597152.17</v>
      </c>
      <c r="P68" s="28">
        <v>14297593.880000001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7000000</v>
      </c>
      <c r="P69" s="28">
        <v>1978000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435343.59</v>
      </c>
      <c r="P80" s="34">
        <f>P81+P85+P92+P94+P97</f>
        <v>306361.17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435343.59</v>
      </c>
      <c r="P81" s="34">
        <f>SUM(P82:P83)</f>
        <v>306361.17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435343.59</v>
      </c>
      <c r="P82" s="28">
        <v>306361.17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93100253.560000002</v>
      </c>
      <c r="P106" s="34">
        <f>P9+P65+P80</f>
        <v>81747818.350000009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39211820.75</v>
      </c>
      <c r="P109" s="34">
        <f>P110+P118+P129</f>
        <v>37956402.189999998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18635650.27</v>
      </c>
      <c r="P110" s="34">
        <f>SUM(P111:P116)</f>
        <v>16754390.440000001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7501954.0099999998</v>
      </c>
      <c r="P111" s="28">
        <v>6820002.4000000004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9918184.8800000008</v>
      </c>
      <c r="P112" s="28">
        <v>9445655.5800000001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818235.56</v>
      </c>
      <c r="P113" s="28">
        <v>266144.05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397275.82</v>
      </c>
      <c r="P115" s="28">
        <v>222588.41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8920122.9499999993</v>
      </c>
      <c r="P118" s="34">
        <f>SUM(P119:P127)</f>
        <v>8126424.0900000008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568153.42000000004</v>
      </c>
      <c r="P119" s="28">
        <v>417815.27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429417.07</v>
      </c>
      <c r="P120" s="28">
        <v>504638.97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299622.87</v>
      </c>
      <c r="P122" s="28">
        <v>453466.72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2616058.64</v>
      </c>
      <c r="P123" s="28">
        <v>2857737.66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3768706.77</v>
      </c>
      <c r="P124" s="28">
        <v>3191302.62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126327.46</v>
      </c>
      <c r="P125" s="28">
        <v>33026.36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1111836.72</v>
      </c>
      <c r="P127" s="28">
        <v>668436.49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11656047.530000001</v>
      </c>
      <c r="P129" s="34">
        <f>SUM(P130:P138)</f>
        <v>13075587.659999998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7069079</v>
      </c>
      <c r="P130" s="28">
        <v>7833466.2400000002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611604.84</v>
      </c>
      <c r="P131" s="28">
        <v>563690.94999999995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229707.26</v>
      </c>
      <c r="P132" s="28">
        <v>1291542.8400000001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169004.66</v>
      </c>
      <c r="P133" s="28">
        <v>216130.59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2830465.37</v>
      </c>
      <c r="P134" s="28">
        <v>2447512.1800000002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111500</v>
      </c>
      <c r="P135" s="28">
        <v>119780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211703.71</v>
      </c>
      <c r="P136" s="28">
        <v>94443.49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90505.96</v>
      </c>
      <c r="P137" s="28">
        <v>65274.12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332476.73</v>
      </c>
      <c r="P138" s="28">
        <v>443747.25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6251548.75</v>
      </c>
      <c r="P140" s="34">
        <f>P141+P145+P149+P153+P159+P164+P168+P171+P178</f>
        <v>2225374.7399999998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990000</v>
      </c>
      <c r="P145" s="34">
        <f>SUM(P146:P147)</f>
        <v>900000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990000</v>
      </c>
      <c r="P146" s="28">
        <v>900000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2687047.03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2687047.03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1941204.29</v>
      </c>
      <c r="P153" s="34">
        <f>SUM(P154:P157)</f>
        <v>673987.11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1598512.71</v>
      </c>
      <c r="P154" s="28">
        <v>488762.22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342691.58</v>
      </c>
      <c r="P156" s="28">
        <v>185224.89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452642.43</v>
      </c>
      <c r="P159" s="34">
        <f>SUM(P160:P162)</f>
        <v>491756.63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452642.43</v>
      </c>
      <c r="P161" s="28">
        <v>491756.63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180655</v>
      </c>
      <c r="P164" s="34">
        <f>SUM(P165:P166)</f>
        <v>159631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180655</v>
      </c>
      <c r="P165" s="28">
        <v>159631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32256.17</v>
      </c>
      <c r="P195" s="34">
        <f>P196+P200+P204+P208+P211</f>
        <v>76239.38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32256.17</v>
      </c>
      <c r="P196" s="34">
        <f>SUM(P197:P198)</f>
        <v>76239.38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32256.17</v>
      </c>
      <c r="P197" s="28">
        <v>76239.38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90337.61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90337.61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90337.61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0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45495625.670000002</v>
      </c>
      <c r="P255" s="34">
        <f>P109+P140+P182+P195+P215+P252</f>
        <v>40348353.920000002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47604627.890000001</v>
      </c>
      <c r="P257" s="34">
        <f>P106-P255</f>
        <v>41399464.430000007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2015-03-05T19:39:30Z</cp:lastPrinted>
  <dcterms:created xsi:type="dcterms:W3CDTF">2010-12-03T18:40:30Z</dcterms:created>
  <dcterms:modified xsi:type="dcterms:W3CDTF">2018-09-27T14:17:58Z</dcterms:modified>
</cp:coreProperties>
</file>