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0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81A\"/>
    </mc:Choice>
  </mc:AlternateContent>
  <xr:revisionPtr revIDLastSave="0" documentId="8_{52979B94-4902-4C9E-8CD8-50CA25D4A125}" xr6:coauthVersionLast="44" xr6:coauthVersionMax="44" xr10:uidLastSave="{00000000-0000-0000-0000-000000000000}"/>
  <bookViews>
    <workbookView xWindow="-120" yWindow="-120" windowWidth="15600" windowHeight="11760" xr2:uid="{00000000-000D-0000-FFFF-FFFF00000000}"/>
  </bookViews>
  <sheets>
    <sheet name="Hoja1" sheetId="1" r:id="rId1"/>
  </sheets>
  <definedNames>
    <definedName name="_xlnm.Print_Area" localSheetId="0">Hoja1!$A$1:$P$278</definedName>
    <definedName name="_xlnm.Print_Titles" localSheetId="0">Hoja1!$1:$6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51" i="1" l="1"/>
  <c r="O251" i="1"/>
  <c r="P66" i="1"/>
  <c r="O66" i="1"/>
  <c r="P72" i="1"/>
  <c r="O72" i="1"/>
  <c r="O65" i="1" s="1"/>
  <c r="P215" i="1"/>
  <c r="O215" i="1"/>
  <c r="P241" i="1"/>
  <c r="O241" i="1"/>
  <c r="P238" i="1"/>
  <c r="O238" i="1"/>
  <c r="P235" i="1"/>
  <c r="O235" i="1"/>
  <c r="P228" i="1"/>
  <c r="O228" i="1"/>
  <c r="P224" i="1"/>
  <c r="O224" i="1"/>
  <c r="P210" i="1"/>
  <c r="O210" i="1"/>
  <c r="P207" i="1"/>
  <c r="O207" i="1"/>
  <c r="P203" i="1"/>
  <c r="O203" i="1"/>
  <c r="P199" i="1"/>
  <c r="O199" i="1"/>
  <c r="P195" i="1"/>
  <c r="P194" i="1"/>
  <c r="O195" i="1"/>
  <c r="O194" i="1" s="1"/>
  <c r="P190" i="1"/>
  <c r="O190" i="1"/>
  <c r="P186" i="1"/>
  <c r="O186" i="1"/>
  <c r="P182" i="1"/>
  <c r="P181" i="1" s="1"/>
  <c r="O182" i="1"/>
  <c r="O181" i="1"/>
  <c r="P177" i="1"/>
  <c r="O177" i="1"/>
  <c r="P170" i="1"/>
  <c r="O170" i="1"/>
  <c r="P167" i="1"/>
  <c r="O167" i="1"/>
  <c r="P163" i="1"/>
  <c r="O163" i="1"/>
  <c r="P158" i="1"/>
  <c r="O158" i="1"/>
  <c r="P152" i="1"/>
  <c r="O152" i="1"/>
  <c r="P148" i="1"/>
  <c r="O148" i="1"/>
  <c r="P144" i="1"/>
  <c r="O144" i="1"/>
  <c r="P140" i="1"/>
  <c r="O140" i="1"/>
  <c r="P128" i="1"/>
  <c r="O128" i="1"/>
  <c r="P117" i="1"/>
  <c r="O117" i="1"/>
  <c r="P109" i="1"/>
  <c r="O109" i="1"/>
  <c r="O108" i="1"/>
  <c r="P96" i="1"/>
  <c r="O96" i="1"/>
  <c r="P93" i="1"/>
  <c r="O93" i="1"/>
  <c r="P85" i="1"/>
  <c r="O85" i="1"/>
  <c r="P81" i="1"/>
  <c r="O81" i="1"/>
  <c r="P65" i="1"/>
  <c r="P60" i="1"/>
  <c r="O60" i="1"/>
  <c r="P54" i="1"/>
  <c r="O54" i="1"/>
  <c r="P43" i="1"/>
  <c r="O43" i="1"/>
  <c r="P37" i="1"/>
  <c r="O37" i="1"/>
  <c r="P30" i="1"/>
  <c r="O30" i="1"/>
  <c r="P27" i="1"/>
  <c r="O27" i="1"/>
  <c r="P20" i="1"/>
  <c r="O20" i="1"/>
  <c r="P10" i="1"/>
  <c r="O10" i="1"/>
  <c r="O9" i="1" s="1"/>
  <c r="P214" i="1"/>
  <c r="O214" i="1"/>
  <c r="P139" i="1"/>
  <c r="O139" i="1"/>
  <c r="P108" i="1"/>
  <c r="P254" i="1" s="1"/>
  <c r="P80" i="1"/>
  <c r="O80" i="1"/>
  <c r="P9" i="1"/>
  <c r="P105" i="1"/>
  <c r="O254" i="1"/>
  <c r="O105" i="1"/>
  <c r="O261" i="1"/>
  <c r="P261" i="1"/>
</calcChain>
</file>

<file path=xl/sharedStrings.xml><?xml version="1.0" encoding="utf-8"?>
<sst xmlns="http://schemas.openxmlformats.org/spreadsheetml/2006/main" count="423" uniqueCount="409">
  <si>
    <t>MUNICIPIO SAN JUAN DE LOS LAGOS</t>
  </si>
  <si>
    <t>Estado de Actividades</t>
  </si>
  <si>
    <t>DEL 1 DE ENERO AL 31 DE DICIEMBRE DE 2018</t>
  </si>
  <si>
    <t>CUENTA</t>
  </si>
  <si>
    <t>2018</t>
  </si>
  <si>
    <t>2017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</si>
  <si>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</si>
  <si>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</si>
  <si>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</si>
  <si>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</si>
  <si>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</si>
  <si>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</si>
  <si>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</si>
  <si>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</si>
  <si>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</si>
  <si>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</si>
  <si>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</si>
  <si>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</si>
  <si>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</si>
  <si>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</si>
  <si>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</si>
  <si>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</si>
  <si>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</si>
  <si>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</si>
  <si>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</si>
  <si>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</si>
  <si>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</si>
  <si>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</si>
  <si>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</si>
  <si>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</si>
  <si>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</si>
  <si>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</si>
  <si>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 xml:space="preserve">CUOTAS PARA EL SEGURO SOCIAL 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</si>
  <si>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</si>
  <si>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</si>
  <si>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</si>
  <si>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</si>
  <si>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</si>
  <si>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</si>
  <si>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</si>
  <si>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</si>
  <si>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</si>
  <si>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</si>
  <si>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</si>
  <si>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</si>
  <si>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</si>
  <si>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</si>
  <si>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</si>
  <si>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DERECHOS A LOS HIDROCARBUROS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</si>
  <si>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</si>
  <si>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</si>
  <si>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</si>
  <si>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</si>
  <si>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</si>
  <si>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</si>
  <si>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</si>
  <si>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PRODUCTOS DE TIPO CORRIENTE</t>
  </si>
  <si>
    <t>4151</t>
  </si>
  <si>
    <t>PRODUCTOS DERIVADOS DEL USO Y APROVECHAMIENTO DE BIENES NO SUJETOS A RÉGIMEN DE DOMINIO PÚBLICO</t>
  </si>
  <si>
    <t>4152</t>
  </si>
  <si>
    <t>ENAJENACIÓN DE BIENES MUEBLES NO SUJETOS A SER INVENTARIADOS</t>
  </si>
  <si>
    <t>4153</t>
  </si>
  <si>
    <t>ACCESORIOS DE PRODUCTOS</t>
  </si>
  <si>
    <t>4159</t>
  </si>
  <si>
    <t>OTROS PRODUCTOS QUE GENERAN INGRESOS CORRIENTES</t>
  </si>
  <si>
    <t>4160</t>
  </si>
  <si>
    <t>APROVECHAMIENTOS DE TIPO CORRIENTE</t>
  </si>
  <si>
    <t>4161</t>
  </si>
  <si>
    <t>INCENTIVOS DERIVADOS DE LA COLABORACIÓN FISCAL (DEROGADA)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</si>
  <si>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</si>
  <si>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</si>
  <si>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</si>
  <si>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</si>
  <si>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</si>
  <si>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</si>
  <si>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</si>
  <si>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</si>
  <si>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</si>
  <si>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APROVECHAMIENTOS POR PARTICIPACIONES DERIVADAS DE LA APLICACIÓN DE LEYES</t>
  </si>
  <si>
    <t>4167</t>
  </si>
  <si>
    <t>APROVECHAMIENTOS POR APORTACIONES Y COOPERACIONES</t>
  </si>
  <si>
    <t>4168</t>
  </si>
  <si>
    <t>ACCESORIOS DE APROVECHAMIENTO</t>
  </si>
  <si>
    <t>4169</t>
  </si>
  <si>
    <t>OTROS APROVECHAMIENTOS</t>
  </si>
  <si>
    <t>4170</t>
  </si>
  <si>
    <t>INGRESOS POR VENTAS DE BIENES Y SERVICIOS</t>
  </si>
  <si>
    <t>4171</t>
  </si>
  <si>
    <t>INGRESOS POR VENTA DE MERCANCÍAS</t>
  </si>
  <si>
    <t>4172</t>
  </si>
  <si>
    <t>INGRESOS POR VENTAS DE BIENES Y SERVICIOS PRODUCIDOS EN ESTABLECIMIENTOS DEL GOBIERNO</t>
  </si>
  <si>
    <t>4173</t>
  </si>
  <si>
    <t>INGRESOS POR VENTA DE BIENES Y SERVICOS DE ORGANISMOS DESCENTRALIZADOS</t>
  </si>
  <si>
    <t>4174</t>
  </si>
  <si>
    <t>INGRESOS DE OPERACIONES DE ENTIDADES PARAESTATALES EMPRESARIALES Y NO FINANCIERAS</t>
  </si>
  <si>
    <t>4190</t>
  </si>
  <si>
    <t>INGRESOS NO COMPRENDIDOS EN LAS FRACC. DE LA LEY DE ING. CAUSAD. EN EJER. FISCALES ANT. PEND. DE LIQUID. O PAGO</t>
  </si>
  <si>
    <t>4191</t>
  </si>
  <si>
    <t>IMPUESTOS NO COMPRENDIDOS  EN LAS FRACC. DE LA LEY DE ING. CAUSADOS EN EJER. FISCALES ANT. PEND. DE LIQUID. O PAGO</t>
  </si>
  <si>
    <t>4192</t>
  </si>
  <si>
    <t>CONTRIBUCIONES DE MEJORAS, DERECHOS, PRODUCTOS Y APROVECHAMIENTOS NO COMPRENDIDOS EN LAS</t>
  </si>
  <si>
    <t>FRACC. DE LEY DE ING. CAUSAD. EN EJER. FISCALES ANT. PEND. DE LIQUID. O PAGO</t>
  </si>
  <si>
    <t>4200</t>
  </si>
  <si>
    <t>PARTICIPACIONES, APORTACIONES, TRANSFERENCIAS, ASIGNACIONES, SUBSIDIOS Y OTRAS AYUDAS</t>
  </si>
  <si>
    <t>4210</t>
  </si>
  <si>
    <t>PARTICIPACIONES Y APORTACIONES</t>
  </si>
  <si>
    <t>4211</t>
  </si>
  <si>
    <t>PARTICIPACIONES</t>
  </si>
  <si>
    <t>4212</t>
  </si>
  <si>
    <t>APORTACIONES</t>
  </si>
  <si>
    <t>4213</t>
  </si>
  <si>
    <t>CONVENIOS</t>
  </si>
  <si>
    <t>INCENTIVOS DERIVADOS DE LA COLABORACIÓN FISCAL</t>
  </si>
  <si>
    <t>4220</t>
  </si>
  <si>
    <t>TRANSFERENCIAS, ASIGNACIONES, SUBSIDIOS Y  OTRAS AYUDAS</t>
  </si>
  <si>
    <t>4221</t>
  </si>
  <si>
    <t>TRANSFERENCIAS INTERNAS Y ASIGNACIONES AL SECTOR PÚBLICO</t>
  </si>
  <si>
    <t>4222</t>
  </si>
  <si>
    <t>TRANSFERENCIAS AL RESTO DEL SECTOR PÚBLICO</t>
  </si>
  <si>
    <t>4223</t>
  </si>
  <si>
    <t>SUBSIDIOS Y SUBVENCIONES</t>
  </si>
  <si>
    <t>4224</t>
  </si>
  <si>
    <t>AYUDAS SOCIALES</t>
  </si>
  <si>
    <t>4225</t>
  </si>
  <si>
    <t>PENSIONES Y JUBILACIONES</t>
  </si>
  <si>
    <t>TRANSFERENCIAS DEL EXTERIOR</t>
  </si>
  <si>
    <t>4300</t>
  </si>
  <si>
    <t>OTROS INGRESOS Y BENEFICIOS</t>
  </si>
  <si>
    <t>4310</t>
  </si>
  <si>
    <t>INGRESOS FINANCIEROS</t>
  </si>
  <si>
    <t>4311</t>
  </si>
  <si>
    <t>INTERESES GANADOS DE VALORES, CRÉDITOS, BONOS Y OTROS.</t>
  </si>
  <si>
    <t>4319</t>
  </si>
  <si>
    <t>OTROS INGRESOS FINANCIEROS</t>
  </si>
  <si>
    <t>4320</t>
  </si>
  <si>
    <t>INCREMENTO POR VARACIÓN DE INVENTARIOS</t>
  </si>
  <si>
    <t>4321</t>
  </si>
  <si>
    <t>INCREMENTO POR VARACIÓN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</si>
  <si>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</si>
  <si>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</si>
  <si>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</si>
  <si>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</si>
  <si>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</si>
  <si>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</si>
  <si>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</si>
  <si>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</si>
  <si>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</si>
  <si>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</si>
  <si>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</si>
  <si>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</si>
  <si>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</si>
  <si>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</si>
  <si>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OTROS INGRESOS Y BENEFICIOS VARIOS</t>
  </si>
  <si>
    <t>4391</t>
  </si>
  <si>
    <t>OTROS INGRESOS DE EJERCICIOS ANTERIORES</t>
  </si>
  <si>
    <t>4392</t>
  </si>
  <si>
    <t>BONIFICACIÓNES Y DESCUENTOS OBTENIDOS</t>
  </si>
  <si>
    <t>4393</t>
  </si>
  <si>
    <t>DIFERENCIAS POR TIPO DE CAMBIO A FAVOR EN EFECTIVO Y EQUIVALENTES</t>
  </si>
  <si>
    <t>4394</t>
  </si>
  <si>
    <t>DIFERENCIAS DE COTIZACIONES A FAVOR EN VALORES NEGOCIABLES</t>
  </si>
  <si>
    <t>4395</t>
  </si>
  <si>
    <t>RESULTADO POR POSICIÓN MONETARIA</t>
  </si>
  <si>
    <t>4396</t>
  </si>
  <si>
    <t>UTILIDADES POR PARTICIPACIÓN PATRIMONIAL</t>
  </si>
  <si>
    <t>4399</t>
  </si>
  <si>
    <t>TOTAL DE INGRESOS</t>
  </si>
  <si>
    <t>GASTOS Y OTRAS PÉRDIDAS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</si>
  <si>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</si>
  <si>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</si>
  <si>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</si>
  <si>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</si>
  <si>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</si>
  <si>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</si>
  <si>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</si>
  <si>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</si>
  <si>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</si>
  <si>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</si>
  <si>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</si>
  <si>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</si>
  <si>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</si>
  <si>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</si>
  <si>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</si>
  <si>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</si>
  <si>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</si>
  <si>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</si>
  <si>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</si>
  <si>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</si>
  <si>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</si>
  <si>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</si>
  <si>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</si>
  <si>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</si>
  <si>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</si>
  <si>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</si>
  <si>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</si>
  <si>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</si>
  <si>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</si>
  <si>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</si>
  <si>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</si>
  <si>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</si>
  <si>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</si>
  <si>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</si>
  <si>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</si>
  <si>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</si>
  <si>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</si>
  <si>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</si>
  <si>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</si>
  <si>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</si>
  <si>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</si>
  <si>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</si>
  <si>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</si>
  <si>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</si>
  <si>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</si>
  <si>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</si>
  <si>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</si>
  <si>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</si>
  <si>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</si>
  <si>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</si>
  <si>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</si>
  <si>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</si>
  <si>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</si>
  <si>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</si>
  <si>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</si>
  <si>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</si>
  <si>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</si>
  <si>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</si>
  <si>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</si>
  <si>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</si>
  <si>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</si>
  <si>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</si>
  <si>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</si>
  <si>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</si>
  <si>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</si>
  <si>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</si>
  <si>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</si>
  <si>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</si>
  <si>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</si>
  <si>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</si>
  <si>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</si>
  <si>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</si>
  <si>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</si>
  <si>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</si>
  <si>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</si>
  <si>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</si>
  <si>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</si>
  <si>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</si>
  <si>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</si>
  <si>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</si>
  <si>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</si>
  <si>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</si>
  <si>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</si>
  <si>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</si>
  <si>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</si>
  <si>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</si>
  <si>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</si>
  <si>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</si>
  <si>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</si>
  <si>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</si>
  <si>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</si>
  <si>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</si>
  <si>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</si>
  <si>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</si>
  <si>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</si>
  <si>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</si>
  <si>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</si>
  <si>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</si>
  <si>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</si>
  <si>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</si>
  <si>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</si>
  <si>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DONATIVO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</si>
  <si>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</si>
  <si>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</si>
  <si>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</si>
  <si>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</si>
  <si>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</si>
  <si>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</si>
  <si>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</si>
  <si>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</si>
  <si>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</si>
  <si>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</si>
  <si>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</si>
  <si>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</si>
  <si>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</si>
  <si>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</si>
  <si>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</si>
  <si>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</si>
  <si>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</si>
  <si>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</si>
  <si>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</si>
  <si>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</si>
  <si>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</si>
  <si>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</si>
  <si>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</si>
  <si>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</si>
  <si>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</si>
  <si>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</si>
  <si>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</si>
  <si>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</si>
  <si>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</si>
  <si>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</si>
  <si>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</si>
  <si>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</si>
  <si>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</si>
  <si>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</si>
  <si>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</si>
  <si>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</si>
  <si>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</si>
  <si>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</si>
  <si>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</si>
  <si>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</si>
  <si>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</si>
  <si>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</si>
  <si>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</si>
  <si>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</si>
  <si>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</si>
  <si>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</si>
  <si>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</si>
  <si>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</si>
  <si>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</si>
  <si>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</si>
  <si>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</si>
  <si>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</si>
  <si>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</si>
  <si>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</si>
  <si>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</si>
  <si>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</si>
  <si>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</si>
  <si>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</si>
  <si>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</si>
  <si>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</si>
  <si>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</si>
  <si>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</si>
  <si>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</si>
  <si>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</si>
  <si>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</si>
  <si>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</si>
  <si>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</si>
  <si>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</si>
  <si>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</si>
  <si>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</si>
  <si>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</si>
  <si>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</si>
  <si>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</si>
  <si>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</si>
  <si>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</si>
  <si>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</si>
  <si>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</si>
  <si>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</si>
  <si>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</si>
  <si>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DISMINUCIÓN DE BIENES POR PÉRDIDA, OBSOLESCENCIA Y DETERIORO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</si>
  <si>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</si>
  <si>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</si>
  <si>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</si>
  <si>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</si>
  <si>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</si>
  <si>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</si>
  <si>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</si>
  <si>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</si>
  <si>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</si>
  <si>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</si>
  <si>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</si>
  <si>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</si>
  <si>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</si>
  <si>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</si>
  <si>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</si>
  <si>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</si>
  <si>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</si>
  <si>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</si>
  <si>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</si>
  <si>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</si>
  <si>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</si>
  <si>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</si>
  <si>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</si>
  <si>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</si>
  <si>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</si>
  <si>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</si>
  <si>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</si>
  <si>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</si>
  <si>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</si>
  <si>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</si>
  <si>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</si>
  <si>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</si>
  <si>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</si>
  <si>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DIFERENCIAS POR TIPO DE CAMBIO NEGATIVAS EN EFECTIVO Y EQUIVALENTES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</si>
  <si>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</si>
  <si>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</si>
  <si>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</si>
  <si>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</si>
  <si>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</si>
  <si>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</si>
  <si>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</si>
  <si>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INVERSIÓN PÚBLICA</t>
  </si>
  <si>
    <t>INVERSIÓN PÚBLICA NO CAPITALIZABLE</t>
  </si>
  <si>
    <t>CONSTRUCCIÓN EN BIENES NO CAPITALIZABLES</t>
  </si>
  <si>
    <t>TOTAL DE GASTOS Y OTRAS PERDIDAS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</si>
  <si>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</si>
  <si>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</si>
  <si>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</si>
  <si>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</si>
  <si>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</si>
  <si>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</si>
  <si>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</si>
  <si>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>RESULTADO DEL EJERCICIO (AHORRO/DESAHORRO)</t>
  </si>
  <si>
    <t>L.C.I. JESUS UBALDO MEDINA BRISEÑO</t>
  </si>
  <si>
    <t>L.C.P. FELIPE DE JESUS RUIZ PEREZ</t>
  </si>
  <si>
    <t>PRESIDENTE MUNICIPAL</t>
  </si>
  <si>
    <t>FUNCIONARIO ENCARGADO DE LA HACIENDA PUBLICA MUNICIPAL</t>
  </si>
  <si>
    <t>Bajo protesta de decir verdad declaramos que los Estados Financieros y sus Notas son razonablemente correctos y responsabilidad del emisor.</t>
  </si>
  <si>
    <t>ASEJ2018-13-03-08-2019-1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</si>
</sst>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36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2" borderId="3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2" borderId="5" xfId="0" applyFont="1" applyFill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2" fillId="2" borderId="2" xfId="0" applyNumberFormat="1" applyFont="1" applyFill="1" applyBorder="1" applyAlignment="1">
      <alignment horizontal="right" vertical="center"/>
    </xf>
    <xf numFmtId="164" fontId="2" fillId="2" borderId="8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164" fontId="3" fillId="0" borderId="12" xfId="0" applyNumberFormat="1" applyFont="1" applyBorder="1" applyAlignment="1">
      <alignment horizontal="right" vertical="center"/>
    </xf>
    <xf numFmtId="164" fontId="3" fillId="2" borderId="14" xfId="0" quotePrefix="1" applyNumberFormat="1" applyFont="1" applyFill="1" applyBorder="1" applyAlignment="1">
      <alignment horizontal="center" vertical="center"/>
    </xf>
    <xf numFmtId="164" fontId="3" fillId="2" borderId="15" xfId="0" quotePrefix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4" fontId="2" fillId="0" borderId="14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/>
    <xf numFmtId="0" fontId="9" fillId="0" borderId="0" xfId="0" applyFont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3">
    <cellStyle name="Normal" xfId="0" builtinId="0"/>
    <cellStyle name="Normal 2" xfId="1" xr:uid="{00000000-0005-0000-0000-000001000000}"/>
    <cellStyle name="Porcentu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7"/>
  <sheetViews>
    <sheetView tabSelected="1" topLeftCell="A253" zoomScale="90" zoomScaleNormal="90" workbookViewId="0">
      <selection activeCell="O261" sqref="O261"/>
    </sheetView>
  </sheetViews>
  <sheetFormatPr defaultColWidth="11.42578125" defaultRowHeight="12.75"/>
  <cols>
    <col min="1" max="1" width="8" style="4" customWidth="1"/>
    <col min="2" max="2" width="7.85546875" style="4" customWidth="1"/>
    <col min="3" max="9" width="7.28515625" style="4" customWidth="1"/>
    <col min="10" max="13" width="2.85546875" style="4" customWidth="1"/>
    <col min="14" max="14" width="10.28515625" style="4" customWidth="1"/>
    <col min="15" max="16" width="16" style="23" customWidth="1"/>
    <col min="17" max="16384" width="11.42578125" style="1"/>
  </cols>
  <sheetData>
    <row r="1" spans="1:16" ht="17.100000000000001" customHeight="1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9"/>
    </row>
    <row r="2" spans="1:16" ht="17.100000000000001" customHeight="1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9"/>
    </row>
    <row r="3" spans="1:16" ht="17.100000000000001" customHeight="1">
      <c r="A3" s="50" t="s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2"/>
    </row>
    <row r="4" spans="1:16" ht="4.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1"/>
      <c r="P4" s="22"/>
    </row>
    <row r="5" spans="1:16" ht="3" customHeight="1"/>
    <row r="6" spans="1:16">
      <c r="A6" s="14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35" t="s">
        <v>4</v>
      </c>
      <c r="P6" s="36" t="s">
        <v>5</v>
      </c>
    </row>
    <row r="7" spans="1:16" ht="2.25" customHeight="1"/>
    <row r="8" spans="1:16">
      <c r="A8" s="15"/>
      <c r="B8" s="16" t="s">
        <v>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24"/>
      <c r="P8" s="25"/>
    </row>
    <row r="9" spans="1:16">
      <c r="A9" s="17" t="s">
        <v>7</v>
      </c>
      <c r="B9" s="18" t="s">
        <v>8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31">
        <f>O10+O20+O27+O30+O37+O43+O54+O60</f>
        <v>69243211.109999999</v>
      </c>
      <c r="P9" s="31">
        <f>P10+P20+P27+P30+P37+P43+P54+P60</f>
        <v>61867672.140000008</v>
      </c>
    </row>
    <row r="10" spans="1:16">
      <c r="A10" s="17" t="s">
        <v>9</v>
      </c>
      <c r="B10" s="18" t="s">
        <v>10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31">
        <f>SUM(O11:O18)</f>
        <v>20976361.370000001</v>
      </c>
      <c r="P10" s="31">
        <f>SUM(P11:P18)</f>
        <v>16128858.379999999</v>
      </c>
    </row>
    <row r="11" spans="1:16">
      <c r="A11" s="19" t="s">
        <v>11</v>
      </c>
      <c r="B11" s="20" t="s">
        <v>12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26">
        <v>0</v>
      </c>
      <c r="P11" s="27">
        <v>0</v>
      </c>
    </row>
    <row r="12" spans="1:16">
      <c r="A12" s="19" t="s">
        <v>13</v>
      </c>
      <c r="B12" s="20" t="s">
        <v>14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6">
        <v>20247485.789999999</v>
      </c>
      <c r="P12" s="27">
        <v>15759414.84</v>
      </c>
    </row>
    <row r="13" spans="1:16">
      <c r="A13" s="19" t="s">
        <v>15</v>
      </c>
      <c r="B13" s="20" t="s">
        <v>16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26">
        <v>0</v>
      </c>
      <c r="P13" s="27">
        <v>0</v>
      </c>
    </row>
    <row r="14" spans="1:16">
      <c r="A14" s="19" t="s">
        <v>17</v>
      </c>
      <c r="B14" s="20" t="s">
        <v>18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26">
        <v>0</v>
      </c>
      <c r="P14" s="27">
        <v>0</v>
      </c>
    </row>
    <row r="15" spans="1:16">
      <c r="A15" s="19" t="s">
        <v>19</v>
      </c>
      <c r="B15" s="20" t="s">
        <v>20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26">
        <v>0</v>
      </c>
      <c r="P15" s="27">
        <v>0</v>
      </c>
    </row>
    <row r="16" spans="1:16">
      <c r="A16" s="19" t="s">
        <v>21</v>
      </c>
      <c r="B16" s="20" t="s">
        <v>22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26">
        <v>0</v>
      </c>
      <c r="P16" s="27">
        <v>0</v>
      </c>
    </row>
    <row r="17" spans="1:16">
      <c r="A17" s="19" t="s">
        <v>23</v>
      </c>
      <c r="B17" s="20" t="s">
        <v>24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6">
        <v>728875.57</v>
      </c>
      <c r="P17" s="27">
        <v>369443.54</v>
      </c>
    </row>
    <row r="18" spans="1:16">
      <c r="A18" s="19" t="s">
        <v>25</v>
      </c>
      <c r="B18" s="20" t="s">
        <v>26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6">
        <v>0.01</v>
      </c>
      <c r="P18" s="27">
        <v>0</v>
      </c>
    </row>
    <row r="19" spans="1:16">
      <c r="A19" s="19"/>
      <c r="B19" s="20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6"/>
      <c r="P19" s="27"/>
    </row>
    <row r="20" spans="1:16">
      <c r="A20" s="17" t="s">
        <v>27</v>
      </c>
      <c r="B20" s="18" t="s">
        <v>28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1">
        <f>SUM(O21:O25)</f>
        <v>0</v>
      </c>
      <c r="P20" s="31">
        <f>SUM(P21:P25)</f>
        <v>0</v>
      </c>
    </row>
    <row r="21" spans="1:16">
      <c r="A21" s="19" t="s">
        <v>29</v>
      </c>
      <c r="B21" s="20" t="s">
        <v>30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26">
        <v>0</v>
      </c>
      <c r="P21" s="27">
        <v>0</v>
      </c>
    </row>
    <row r="22" spans="1:16">
      <c r="A22" s="19" t="s">
        <v>31</v>
      </c>
      <c r="B22" s="20" t="s">
        <v>32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26">
        <v>0</v>
      </c>
      <c r="P22" s="27">
        <v>0</v>
      </c>
    </row>
    <row r="23" spans="1:16">
      <c r="A23" s="19" t="s">
        <v>33</v>
      </c>
      <c r="B23" s="20" t="s">
        <v>34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26">
        <v>0</v>
      </c>
      <c r="P23" s="27">
        <v>0</v>
      </c>
    </row>
    <row r="24" spans="1:16">
      <c r="A24" s="19" t="s">
        <v>35</v>
      </c>
      <c r="B24" s="20" t="s">
        <v>36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6">
        <v>0</v>
      </c>
      <c r="P24" s="27">
        <v>0</v>
      </c>
    </row>
    <row r="25" spans="1:16">
      <c r="A25" s="19" t="s">
        <v>37</v>
      </c>
      <c r="B25" s="20" t="s">
        <v>38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26">
        <v>0</v>
      </c>
      <c r="P25" s="27">
        <v>0</v>
      </c>
    </row>
    <row r="26" spans="1:16">
      <c r="A26" s="19"/>
      <c r="B26" s="20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26"/>
      <c r="P26" s="27"/>
    </row>
    <row r="27" spans="1:16">
      <c r="A27" s="17" t="s">
        <v>39</v>
      </c>
      <c r="B27" s="18" t="s">
        <v>40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1">
        <f>O28</f>
        <v>0</v>
      </c>
      <c r="P27" s="31">
        <f>P28</f>
        <v>0</v>
      </c>
    </row>
    <row r="28" spans="1:16">
      <c r="A28" s="19" t="s">
        <v>41</v>
      </c>
      <c r="B28" s="20" t="s">
        <v>42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26">
        <v>0</v>
      </c>
      <c r="P28" s="27">
        <v>0</v>
      </c>
    </row>
    <row r="29" spans="1:16">
      <c r="A29" s="19"/>
      <c r="B29" s="20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26"/>
      <c r="P29" s="27"/>
    </row>
    <row r="30" spans="1:16">
      <c r="A30" s="17" t="s">
        <v>43</v>
      </c>
      <c r="B30" s="18" t="s">
        <v>44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1">
        <f>SUM(O31:O35)</f>
        <v>37303895.399999999</v>
      </c>
      <c r="P30" s="31">
        <f>SUM(P31:P35)</f>
        <v>35684172.600000001</v>
      </c>
    </row>
    <row r="31" spans="1:16">
      <c r="A31" s="19" t="s">
        <v>45</v>
      </c>
      <c r="B31" s="20" t="s">
        <v>46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26">
        <v>3197838</v>
      </c>
      <c r="P31" s="27">
        <v>3194914</v>
      </c>
    </row>
    <row r="32" spans="1:16">
      <c r="A32" s="19" t="s">
        <v>47</v>
      </c>
      <c r="B32" s="20" t="s">
        <v>48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26">
        <v>0</v>
      </c>
      <c r="P32" s="27">
        <v>0</v>
      </c>
    </row>
    <row r="33" spans="1:16">
      <c r="A33" s="19" t="s">
        <v>49</v>
      </c>
      <c r="B33" s="20" t="s">
        <v>50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26">
        <v>33753147.380000003</v>
      </c>
      <c r="P33" s="27">
        <v>31737417.5</v>
      </c>
    </row>
    <row r="34" spans="1:16">
      <c r="A34" s="19" t="s">
        <v>51</v>
      </c>
      <c r="B34" s="20" t="s">
        <v>52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26">
        <v>330968.96999999997</v>
      </c>
      <c r="P34" s="27">
        <v>749318.09</v>
      </c>
    </row>
    <row r="35" spans="1:16">
      <c r="A35" s="19" t="s">
        <v>53</v>
      </c>
      <c r="B35" s="20" t="s">
        <v>54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26">
        <v>21941.05</v>
      </c>
      <c r="P35" s="27">
        <v>2523.0100000000002</v>
      </c>
    </row>
    <row r="36" spans="1:16">
      <c r="A36" s="19"/>
      <c r="B36" s="20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26"/>
      <c r="P36" s="27"/>
    </row>
    <row r="37" spans="1:16">
      <c r="A37" s="17" t="s">
        <v>55</v>
      </c>
      <c r="B37" s="18" t="s">
        <v>56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31">
        <f>SUM(O38:O41)</f>
        <v>3923948.43</v>
      </c>
      <c r="P37" s="31">
        <f>SUM(P38:P41)</f>
        <v>3837012.85</v>
      </c>
    </row>
    <row r="38" spans="1:16">
      <c r="A38" s="19" t="s">
        <v>57</v>
      </c>
      <c r="B38" s="20" t="s">
        <v>58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26">
        <v>3923948.43</v>
      </c>
      <c r="P38" s="27">
        <v>3837012.85</v>
      </c>
    </row>
    <row r="39" spans="1:16">
      <c r="A39" s="19" t="s">
        <v>59</v>
      </c>
      <c r="B39" s="20" t="s">
        <v>60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26">
        <v>0</v>
      </c>
      <c r="P39" s="27">
        <v>0</v>
      </c>
    </row>
    <row r="40" spans="1:16">
      <c r="A40" s="19" t="s">
        <v>61</v>
      </c>
      <c r="B40" s="20" t="s">
        <v>62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26">
        <v>0</v>
      </c>
      <c r="P40" s="27">
        <v>0</v>
      </c>
    </row>
    <row r="41" spans="1:16">
      <c r="A41" s="19" t="s">
        <v>63</v>
      </c>
      <c r="B41" s="20" t="s">
        <v>64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6">
        <v>0</v>
      </c>
      <c r="P41" s="27">
        <v>0</v>
      </c>
    </row>
    <row r="42" spans="1:16">
      <c r="A42" s="19"/>
      <c r="B42" s="20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26"/>
      <c r="P42" s="27"/>
    </row>
    <row r="43" spans="1:16">
      <c r="A43" s="17" t="s">
        <v>65</v>
      </c>
      <c r="B43" s="18" t="s">
        <v>66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31">
        <f>SUM(O44:O52)</f>
        <v>7039005.9099999992</v>
      </c>
      <c r="P43" s="31">
        <f>SUM(P44:P52)</f>
        <v>6217628.3099999996</v>
      </c>
    </row>
    <row r="44" spans="1:16">
      <c r="A44" s="19" t="s">
        <v>67</v>
      </c>
      <c r="B44" s="20" t="s">
        <v>68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26">
        <v>0</v>
      </c>
      <c r="P44" s="27">
        <v>6217628.3099999996</v>
      </c>
    </row>
    <row r="45" spans="1:16">
      <c r="A45" s="19" t="s">
        <v>69</v>
      </c>
      <c r="B45" s="20" t="s">
        <v>70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26">
        <v>768265</v>
      </c>
      <c r="P45" s="27">
        <v>0</v>
      </c>
    </row>
    <row r="46" spans="1:16">
      <c r="A46" s="19" t="s">
        <v>71</v>
      </c>
      <c r="B46" s="20" t="s">
        <v>72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26">
        <v>0</v>
      </c>
      <c r="P46" s="27">
        <v>0</v>
      </c>
    </row>
    <row r="47" spans="1:16">
      <c r="A47" s="19" t="s">
        <v>73</v>
      </c>
      <c r="B47" s="20" t="s">
        <v>74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6">
        <v>0.1</v>
      </c>
      <c r="P47" s="27">
        <v>0</v>
      </c>
    </row>
    <row r="48" spans="1:16">
      <c r="A48" s="19" t="s">
        <v>75</v>
      </c>
      <c r="B48" s="20" t="s">
        <v>76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26">
        <v>6270740.8099999996</v>
      </c>
      <c r="P48" s="27">
        <v>0</v>
      </c>
    </row>
    <row r="49" spans="1:16">
      <c r="A49" s="19" t="s">
        <v>77</v>
      </c>
      <c r="B49" s="20" t="s">
        <v>78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26">
        <v>0</v>
      </c>
      <c r="P49" s="27">
        <v>0</v>
      </c>
    </row>
    <row r="50" spans="1:16">
      <c r="A50" s="19" t="s">
        <v>79</v>
      </c>
      <c r="B50" s="20" t="s">
        <v>80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26">
        <v>0</v>
      </c>
      <c r="P50" s="27">
        <v>0</v>
      </c>
    </row>
    <row r="51" spans="1:16">
      <c r="A51" s="19" t="s">
        <v>81</v>
      </c>
      <c r="B51" s="20" t="s">
        <v>82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26">
        <v>0</v>
      </c>
      <c r="P51" s="27">
        <v>0</v>
      </c>
    </row>
    <row r="52" spans="1:16">
      <c r="A52" s="19" t="s">
        <v>83</v>
      </c>
      <c r="B52" s="20" t="s">
        <v>84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26">
        <v>0</v>
      </c>
      <c r="P52" s="27">
        <v>0</v>
      </c>
    </row>
    <row r="53" spans="1:16">
      <c r="A53" s="19"/>
      <c r="B53" s="20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26"/>
      <c r="P53" s="27"/>
    </row>
    <row r="54" spans="1:16">
      <c r="A54" s="17" t="s">
        <v>85</v>
      </c>
      <c r="B54" s="18" t="s">
        <v>86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31">
        <f>SUM(O55:O58)</f>
        <v>0</v>
      </c>
      <c r="P54" s="31">
        <f>SUM(P55:P58)</f>
        <v>0</v>
      </c>
    </row>
    <row r="55" spans="1:16">
      <c r="A55" s="19" t="s">
        <v>87</v>
      </c>
      <c r="B55" s="20" t="s">
        <v>88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26">
        <v>0</v>
      </c>
      <c r="P55" s="27">
        <v>0</v>
      </c>
    </row>
    <row r="56" spans="1:16">
      <c r="A56" s="19" t="s">
        <v>89</v>
      </c>
      <c r="B56" s="20" t="s">
        <v>90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26">
        <v>0</v>
      </c>
      <c r="P56" s="27">
        <v>0</v>
      </c>
    </row>
    <row r="57" spans="1:16">
      <c r="A57" s="19" t="s">
        <v>91</v>
      </c>
      <c r="B57" s="20" t="s">
        <v>92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6">
        <v>0</v>
      </c>
      <c r="P57" s="27">
        <v>0</v>
      </c>
    </row>
    <row r="58" spans="1:16">
      <c r="A58" s="19" t="s">
        <v>93</v>
      </c>
      <c r="B58" s="20" t="s">
        <v>94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26">
        <v>0</v>
      </c>
      <c r="P58" s="27">
        <v>0</v>
      </c>
    </row>
    <row r="59" spans="1:16">
      <c r="A59" s="19"/>
      <c r="B59" s="20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26"/>
      <c r="P59" s="27"/>
    </row>
    <row r="60" spans="1:16">
      <c r="A60" s="17" t="s">
        <v>95</v>
      </c>
      <c r="B60" s="18" t="s">
        <v>96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31">
        <f>SUM(O61:O62)</f>
        <v>0</v>
      </c>
      <c r="P60" s="31">
        <f>SUM(P61:P62)</f>
        <v>0</v>
      </c>
    </row>
    <row r="61" spans="1:16">
      <c r="A61" s="19" t="s">
        <v>97</v>
      </c>
      <c r="B61" s="20" t="s">
        <v>98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26">
        <v>0</v>
      </c>
      <c r="P61" s="27">
        <v>0</v>
      </c>
    </row>
    <row r="62" spans="1:16">
      <c r="A62" s="19" t="s">
        <v>99</v>
      </c>
      <c r="B62" s="20" t="s">
        <v>100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26">
        <v>0</v>
      </c>
      <c r="P62" s="27">
        <v>0</v>
      </c>
    </row>
    <row r="63" spans="1:16">
      <c r="A63" s="19"/>
      <c r="B63" s="20" t="s">
        <v>101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26"/>
      <c r="P63" s="27"/>
    </row>
    <row r="64" spans="1:16">
      <c r="A64" s="19"/>
      <c r="B64" s="20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26"/>
      <c r="P64" s="27"/>
    </row>
    <row r="65" spans="1:16">
      <c r="A65" s="17" t="s">
        <v>102</v>
      </c>
      <c r="B65" s="18" t="s">
        <v>103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31">
        <f>O66+O72</f>
        <v>181101991.53999999</v>
      </c>
      <c r="P65" s="31">
        <f>P66+P72</f>
        <v>176571326.5</v>
      </c>
    </row>
    <row r="66" spans="1:16">
      <c r="A66" s="17" t="s">
        <v>104</v>
      </c>
      <c r="B66" s="18" t="s">
        <v>105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31">
        <f>SUM(O67:O70)</f>
        <v>181101991.53999999</v>
      </c>
      <c r="P66" s="31">
        <f>SUM(P67:P70)</f>
        <v>176571326.5</v>
      </c>
    </row>
    <row r="67" spans="1:16">
      <c r="A67" s="19" t="s">
        <v>106</v>
      </c>
      <c r="B67" s="20" t="s">
        <v>107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26">
        <v>110038712.3</v>
      </c>
      <c r="P67" s="27">
        <v>107974790.95</v>
      </c>
    </row>
    <row r="68" spans="1:16">
      <c r="A68" s="19" t="s">
        <v>108</v>
      </c>
      <c r="B68" s="20" t="s">
        <v>109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6">
        <v>55791113.719999999</v>
      </c>
      <c r="P68" s="27">
        <v>54210143.07</v>
      </c>
    </row>
    <row r="69" spans="1:16">
      <c r="A69" s="19" t="s">
        <v>110</v>
      </c>
      <c r="B69" s="20" t="s">
        <v>111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6">
        <v>15272165.52</v>
      </c>
      <c r="P69" s="27">
        <v>14386392.48</v>
      </c>
    </row>
    <row r="70" spans="1:16">
      <c r="A70" s="19">
        <v>4214</v>
      </c>
      <c r="B70" s="20" t="s">
        <v>112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26">
        <v>0</v>
      </c>
      <c r="P70" s="27">
        <v>0</v>
      </c>
    </row>
    <row r="71" spans="1:16">
      <c r="A71" s="19"/>
      <c r="B71" s="20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26"/>
      <c r="P71" s="27"/>
    </row>
    <row r="72" spans="1:16">
      <c r="A72" s="17" t="s">
        <v>113</v>
      </c>
      <c r="B72" s="18" t="s">
        <v>114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31">
        <f>SUM(O73:O78)</f>
        <v>0</v>
      </c>
      <c r="P72" s="31">
        <f>SUM(P73:P78)</f>
        <v>0</v>
      </c>
    </row>
    <row r="73" spans="1:16">
      <c r="A73" s="19" t="s">
        <v>115</v>
      </c>
      <c r="B73" s="20" t="s">
        <v>116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26">
        <v>0</v>
      </c>
      <c r="P73" s="27">
        <v>0</v>
      </c>
    </row>
    <row r="74" spans="1:16">
      <c r="A74" s="19" t="s">
        <v>117</v>
      </c>
      <c r="B74" s="20" t="s">
        <v>118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26">
        <v>0</v>
      </c>
      <c r="P74" s="27">
        <v>0</v>
      </c>
    </row>
    <row r="75" spans="1:16">
      <c r="A75" s="19" t="s">
        <v>119</v>
      </c>
      <c r="B75" s="20" t="s">
        <v>120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26">
        <v>0</v>
      </c>
      <c r="P75" s="27">
        <v>0</v>
      </c>
    </row>
    <row r="76" spans="1:16">
      <c r="A76" s="19" t="s">
        <v>121</v>
      </c>
      <c r="B76" s="20" t="s">
        <v>122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26">
        <v>0</v>
      </c>
      <c r="P76" s="27">
        <v>0</v>
      </c>
    </row>
    <row r="77" spans="1:16">
      <c r="A77" s="19" t="s">
        <v>123</v>
      </c>
      <c r="B77" s="20" t="s">
        <v>124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26">
        <v>0</v>
      </c>
      <c r="P77" s="27">
        <v>0</v>
      </c>
    </row>
    <row r="78" spans="1:16">
      <c r="A78" s="19">
        <v>4226</v>
      </c>
      <c r="B78" s="40" t="s">
        <v>125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26">
        <v>0</v>
      </c>
      <c r="P78" s="27">
        <v>0</v>
      </c>
    </row>
    <row r="79" spans="1:16">
      <c r="A79" s="19"/>
      <c r="B79" s="20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26"/>
      <c r="P79" s="27"/>
    </row>
    <row r="80" spans="1:16">
      <c r="A80" s="17" t="s">
        <v>126</v>
      </c>
      <c r="B80" s="18" t="s">
        <v>127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31">
        <f>O81+O85+O92+O93+O96</f>
        <v>1661018.46</v>
      </c>
      <c r="P80" s="31">
        <f>P81+P85+P92+P93+P96</f>
        <v>1941209.26</v>
      </c>
    </row>
    <row r="81" spans="1:16">
      <c r="A81" s="17" t="s">
        <v>128</v>
      </c>
      <c r="B81" s="18" t="s">
        <v>129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31">
        <f>SUM(O82:O83)</f>
        <v>1661018.46</v>
      </c>
      <c r="P81" s="31">
        <f>SUM(P82:P83)</f>
        <v>1941209.26</v>
      </c>
    </row>
    <row r="82" spans="1:16">
      <c r="A82" s="19" t="s">
        <v>130</v>
      </c>
      <c r="B82" s="20" t="s">
        <v>131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26">
        <v>1661018.46</v>
      </c>
      <c r="P82" s="27">
        <v>1941209.26</v>
      </c>
    </row>
    <row r="83" spans="1:16">
      <c r="A83" s="19" t="s">
        <v>132</v>
      </c>
      <c r="B83" s="20" t="s">
        <v>133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6">
        <v>0</v>
      </c>
      <c r="P83" s="27">
        <v>0</v>
      </c>
    </row>
    <row r="84" spans="1:16">
      <c r="A84" s="19"/>
      <c r="B84" s="20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26"/>
      <c r="P84" s="27"/>
    </row>
    <row r="85" spans="1:16">
      <c r="A85" s="17" t="s">
        <v>134</v>
      </c>
      <c r="B85" s="18" t="s">
        <v>135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31">
        <f>SUM(O86:O90)</f>
        <v>0</v>
      </c>
      <c r="P85" s="31">
        <f>SUM(P86:P90)</f>
        <v>0</v>
      </c>
    </row>
    <row r="86" spans="1:16">
      <c r="A86" s="19" t="s">
        <v>136</v>
      </c>
      <c r="B86" s="20" t="s">
        <v>137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26">
        <v>0</v>
      </c>
      <c r="P86" s="27">
        <v>0</v>
      </c>
    </row>
    <row r="87" spans="1:16">
      <c r="A87" s="19" t="s">
        <v>138</v>
      </c>
      <c r="B87" s="20" t="s">
        <v>139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26">
        <v>0</v>
      </c>
      <c r="P87" s="27">
        <v>0</v>
      </c>
    </row>
    <row r="88" spans="1:16">
      <c r="A88" s="19" t="s">
        <v>140</v>
      </c>
      <c r="B88" s="20" t="s">
        <v>141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26">
        <v>0</v>
      </c>
      <c r="P88" s="27">
        <v>0</v>
      </c>
    </row>
    <row r="89" spans="1:16">
      <c r="A89" s="19" t="s">
        <v>142</v>
      </c>
      <c r="B89" s="20" t="s">
        <v>143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26">
        <v>0</v>
      </c>
      <c r="P89" s="27">
        <v>0</v>
      </c>
    </row>
    <row r="90" spans="1:16">
      <c r="A90" s="19" t="s">
        <v>144</v>
      </c>
      <c r="B90" s="20" t="s">
        <v>145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6">
        <v>0</v>
      </c>
      <c r="P90" s="27">
        <v>0</v>
      </c>
    </row>
    <row r="91" spans="1:16">
      <c r="A91" s="19"/>
      <c r="B91" s="20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26"/>
      <c r="P91" s="27"/>
    </row>
    <row r="92" spans="1:16">
      <c r="A92" s="17" t="s">
        <v>146</v>
      </c>
      <c r="B92" s="18" t="s">
        <v>147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31">
        <v>0</v>
      </c>
      <c r="P92" s="32">
        <v>0</v>
      </c>
    </row>
    <row r="93" spans="1:16">
      <c r="A93" s="17" t="s">
        <v>148</v>
      </c>
      <c r="B93" s="18" t="s">
        <v>149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31">
        <f>O94</f>
        <v>0</v>
      </c>
      <c r="P93" s="31">
        <f>P94</f>
        <v>0</v>
      </c>
    </row>
    <row r="94" spans="1:16">
      <c r="A94" s="19" t="s">
        <v>150</v>
      </c>
      <c r="B94" s="20" t="s">
        <v>149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26">
        <v>0</v>
      </c>
      <c r="P94" s="27">
        <v>0</v>
      </c>
    </row>
    <row r="95" spans="1:16">
      <c r="A95" s="19"/>
      <c r="B95" s="20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26"/>
      <c r="P95" s="27"/>
    </row>
    <row r="96" spans="1:16">
      <c r="A96" s="17" t="s">
        <v>151</v>
      </c>
      <c r="B96" s="18" t="s">
        <v>152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31">
        <f>SUM(O97:O103)</f>
        <v>0</v>
      </c>
      <c r="P96" s="31">
        <f>SUM(P97:P103)</f>
        <v>0</v>
      </c>
    </row>
    <row r="97" spans="1:16">
      <c r="A97" s="19" t="s">
        <v>153</v>
      </c>
      <c r="B97" s="20" t="s">
        <v>154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26">
        <v>0</v>
      </c>
      <c r="P97" s="27">
        <v>0</v>
      </c>
    </row>
    <row r="98" spans="1:16">
      <c r="A98" s="19" t="s">
        <v>155</v>
      </c>
      <c r="B98" s="20" t="s">
        <v>156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26">
        <v>0</v>
      </c>
      <c r="P98" s="27">
        <v>0</v>
      </c>
    </row>
    <row r="99" spans="1:16">
      <c r="A99" s="19" t="s">
        <v>157</v>
      </c>
      <c r="B99" s="20" t="s">
        <v>158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26">
        <v>0</v>
      </c>
      <c r="P99" s="27">
        <v>0</v>
      </c>
    </row>
    <row r="100" spans="1:16">
      <c r="A100" s="19" t="s">
        <v>159</v>
      </c>
      <c r="B100" s="20" t="s">
        <v>160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26">
        <v>0</v>
      </c>
      <c r="P100" s="27">
        <v>0</v>
      </c>
    </row>
    <row r="101" spans="1:16">
      <c r="A101" s="19" t="s">
        <v>161</v>
      </c>
      <c r="B101" s="20" t="s">
        <v>162</v>
      </c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26">
        <v>0</v>
      </c>
      <c r="P101" s="27">
        <v>0</v>
      </c>
    </row>
    <row r="102" spans="1:16">
      <c r="A102" s="19" t="s">
        <v>163</v>
      </c>
      <c r="B102" s="20" t="s">
        <v>164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26">
        <v>0</v>
      </c>
      <c r="P102" s="27">
        <v>0</v>
      </c>
    </row>
    <row r="103" spans="1:16">
      <c r="A103" s="19" t="s">
        <v>165</v>
      </c>
      <c r="B103" s="20" t="s">
        <v>152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26">
        <v>0</v>
      </c>
      <c r="P103" s="27">
        <v>0</v>
      </c>
    </row>
    <row r="104" spans="1:16">
      <c r="A104" s="19"/>
      <c r="B104" s="20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26"/>
      <c r="P104" s="27"/>
    </row>
    <row r="105" spans="1:16">
      <c r="A105" s="30"/>
      <c r="B105" s="9" t="s">
        <v>166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31">
        <f>O9+O65+O80</f>
        <v>252006221.10999998</v>
      </c>
      <c r="P105" s="31">
        <f>P9+P65+P80</f>
        <v>240380207.90000001</v>
      </c>
    </row>
    <row r="106" spans="1:16">
      <c r="A106" s="19"/>
      <c r="B106" s="20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26"/>
      <c r="P106" s="27"/>
    </row>
    <row r="107" spans="1:16">
      <c r="A107" s="17"/>
      <c r="B107" s="18" t="s">
        <v>167</v>
      </c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26"/>
      <c r="P107" s="27"/>
    </row>
    <row r="108" spans="1:16">
      <c r="A108" s="17" t="s">
        <v>168</v>
      </c>
      <c r="B108" s="18" t="s">
        <v>169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31">
        <f>O109+O117+O128</f>
        <v>187058311.85999998</v>
      </c>
      <c r="P108" s="31">
        <f>P109+P117+P128</f>
        <v>165037459.53</v>
      </c>
    </row>
    <row r="109" spans="1:16">
      <c r="A109" s="17" t="s">
        <v>170</v>
      </c>
      <c r="B109" s="18" t="s">
        <v>171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31">
        <f>SUM(O110:O115)</f>
        <v>85269897.230000004</v>
      </c>
      <c r="P109" s="31">
        <f>SUM(P110:P115)</f>
        <v>77262054.540000007</v>
      </c>
    </row>
    <row r="110" spans="1:16">
      <c r="A110" s="19" t="s">
        <v>172</v>
      </c>
      <c r="B110" s="20" t="s">
        <v>173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26">
        <v>31196518.800000001</v>
      </c>
      <c r="P110" s="27">
        <v>27908300.350000001</v>
      </c>
    </row>
    <row r="111" spans="1:16">
      <c r="A111" s="19" t="s">
        <v>174</v>
      </c>
      <c r="B111" s="20" t="s">
        <v>175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26">
        <v>37985085.450000003</v>
      </c>
      <c r="P111" s="27">
        <v>37336267.020000003</v>
      </c>
    </row>
    <row r="112" spans="1:16">
      <c r="A112" s="19" t="s">
        <v>176</v>
      </c>
      <c r="B112" s="20" t="s">
        <v>177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26">
        <v>12735966.98</v>
      </c>
      <c r="P112" s="27">
        <v>10809400.27</v>
      </c>
    </row>
    <row r="113" spans="1:16">
      <c r="A113" s="19" t="s">
        <v>178</v>
      </c>
      <c r="B113" s="20" t="s">
        <v>179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26">
        <v>0</v>
      </c>
      <c r="P113" s="27">
        <v>0</v>
      </c>
    </row>
    <row r="114" spans="1:16">
      <c r="A114" s="19" t="s">
        <v>180</v>
      </c>
      <c r="B114" s="20" t="s">
        <v>181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26">
        <v>3352326</v>
      </c>
      <c r="P114" s="27">
        <v>1208086.8999999999</v>
      </c>
    </row>
    <row r="115" spans="1:16">
      <c r="A115" s="19" t="s">
        <v>182</v>
      </c>
      <c r="B115" s="20" t="s">
        <v>183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26">
        <v>0</v>
      </c>
      <c r="P115" s="27">
        <v>0</v>
      </c>
    </row>
    <row r="116" spans="1:16">
      <c r="A116" s="19"/>
      <c r="B116" s="20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26"/>
      <c r="P116" s="27"/>
    </row>
    <row r="117" spans="1:16">
      <c r="A117" s="17" t="s">
        <v>184</v>
      </c>
      <c r="B117" s="18" t="s">
        <v>185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31">
        <f>SUM(O118:O126)</f>
        <v>40805730.369999997</v>
      </c>
      <c r="P117" s="31">
        <f>SUM(P118:P126)</f>
        <v>34381694.189999998</v>
      </c>
    </row>
    <row r="118" spans="1:16">
      <c r="A118" s="19" t="s">
        <v>186</v>
      </c>
      <c r="B118" s="20" t="s">
        <v>187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26">
        <v>1987650.26</v>
      </c>
      <c r="P118" s="27">
        <v>1964086.1</v>
      </c>
    </row>
    <row r="119" spans="1:16">
      <c r="A119" s="19" t="s">
        <v>188</v>
      </c>
      <c r="B119" s="20" t="s">
        <v>189</v>
      </c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26">
        <v>2596758.6800000002</v>
      </c>
      <c r="P119" s="27">
        <v>2302591.42</v>
      </c>
    </row>
    <row r="120" spans="1:16">
      <c r="A120" s="19" t="s">
        <v>190</v>
      </c>
      <c r="B120" s="20" t="s">
        <v>191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26">
        <v>0</v>
      </c>
      <c r="P120" s="27">
        <v>0</v>
      </c>
    </row>
    <row r="121" spans="1:16">
      <c r="A121" s="19" t="s">
        <v>192</v>
      </c>
      <c r="B121" s="20" t="s">
        <v>193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26">
        <v>2011642.55</v>
      </c>
      <c r="P121" s="27">
        <v>1091928.67</v>
      </c>
    </row>
    <row r="122" spans="1:16">
      <c r="A122" s="19" t="s">
        <v>194</v>
      </c>
      <c r="B122" s="20" t="s">
        <v>195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26">
        <v>12452148.98</v>
      </c>
      <c r="P122" s="27">
        <v>11680113.560000001</v>
      </c>
    </row>
    <row r="123" spans="1:16">
      <c r="A123" s="19" t="s">
        <v>196</v>
      </c>
      <c r="B123" s="20" t="s">
        <v>197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26">
        <v>14783600.609999999</v>
      </c>
      <c r="P123" s="27">
        <v>12890411.6</v>
      </c>
    </row>
    <row r="124" spans="1:16">
      <c r="A124" s="19" t="s">
        <v>198</v>
      </c>
      <c r="B124" s="20" t="s">
        <v>199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26">
        <v>1841978.01</v>
      </c>
      <c r="P124" s="27">
        <v>541124.34</v>
      </c>
    </row>
    <row r="125" spans="1:16">
      <c r="A125" s="19" t="s">
        <v>200</v>
      </c>
      <c r="B125" s="20" t="s">
        <v>201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26">
        <v>704534.56</v>
      </c>
      <c r="P125" s="27">
        <v>76522.45</v>
      </c>
    </row>
    <row r="126" spans="1:16">
      <c r="A126" s="19" t="s">
        <v>202</v>
      </c>
      <c r="B126" s="20" t="s">
        <v>203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26">
        <v>4427416.72</v>
      </c>
      <c r="P126" s="27">
        <v>3834916.05</v>
      </c>
    </row>
    <row r="127" spans="1:16">
      <c r="A127" s="19"/>
      <c r="B127" s="20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26"/>
      <c r="P127" s="27"/>
    </row>
    <row r="128" spans="1:16">
      <c r="A128" s="17" t="s">
        <v>204</v>
      </c>
      <c r="B128" s="18" t="s">
        <v>205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31">
        <f>SUM(O129:O137)</f>
        <v>60982684.259999998</v>
      </c>
      <c r="P128" s="31">
        <f>SUM(P129:P137)</f>
        <v>53393710.800000004</v>
      </c>
    </row>
    <row r="129" spans="1:16">
      <c r="A129" s="19" t="s">
        <v>206</v>
      </c>
      <c r="B129" s="20" t="s">
        <v>207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26">
        <v>35124241.359999999</v>
      </c>
      <c r="P129" s="27">
        <v>33257743.449999999</v>
      </c>
    </row>
    <row r="130" spans="1:16">
      <c r="A130" s="19" t="s">
        <v>208</v>
      </c>
      <c r="B130" s="20" t="s">
        <v>209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26">
        <v>1703719.57</v>
      </c>
      <c r="P130" s="27">
        <v>2465789.7999999998</v>
      </c>
    </row>
    <row r="131" spans="1:16">
      <c r="A131" s="19" t="s">
        <v>210</v>
      </c>
      <c r="B131" s="20" t="s">
        <v>211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26">
        <v>5221761.53</v>
      </c>
      <c r="P131" s="27">
        <v>2876309.61</v>
      </c>
    </row>
    <row r="132" spans="1:16">
      <c r="A132" s="19" t="s">
        <v>212</v>
      </c>
      <c r="B132" s="20" t="s">
        <v>213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26">
        <v>770970.12</v>
      </c>
      <c r="P132" s="27">
        <v>788576.6</v>
      </c>
    </row>
    <row r="133" spans="1:16">
      <c r="A133" s="19" t="s">
        <v>214</v>
      </c>
      <c r="B133" s="20" t="s">
        <v>215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26">
        <v>11650367.42</v>
      </c>
      <c r="P133" s="27">
        <v>8969306.4600000009</v>
      </c>
    </row>
    <row r="134" spans="1:16">
      <c r="A134" s="19" t="s">
        <v>216</v>
      </c>
      <c r="B134" s="20" t="s">
        <v>217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26">
        <v>630052.55000000005</v>
      </c>
      <c r="P134" s="27">
        <v>657360</v>
      </c>
    </row>
    <row r="135" spans="1:16">
      <c r="A135" s="19" t="s">
        <v>218</v>
      </c>
      <c r="B135" s="20" t="s">
        <v>219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26">
        <v>658300.43000000005</v>
      </c>
      <c r="P135" s="27">
        <v>490455.3</v>
      </c>
    </row>
    <row r="136" spans="1:16">
      <c r="A136" s="19" t="s">
        <v>220</v>
      </c>
      <c r="B136" s="20" t="s">
        <v>221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26">
        <v>3844558.33</v>
      </c>
      <c r="P136" s="27">
        <v>2215607.13</v>
      </c>
    </row>
    <row r="137" spans="1:16">
      <c r="A137" s="19" t="s">
        <v>222</v>
      </c>
      <c r="B137" s="20" t="s">
        <v>223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26">
        <v>1378712.95</v>
      </c>
      <c r="P137" s="27">
        <v>1672562.45</v>
      </c>
    </row>
    <row r="138" spans="1:16">
      <c r="A138" s="19"/>
      <c r="B138" s="20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26"/>
      <c r="P138" s="27"/>
    </row>
    <row r="139" spans="1:16">
      <c r="A139" s="17" t="s">
        <v>224</v>
      </c>
      <c r="B139" s="18" t="s">
        <v>225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31">
        <f>O140+O144+O148+O152+O158+O163+O167+O170+O177</f>
        <v>17472916.93</v>
      </c>
      <c r="P139" s="31">
        <f>P140+P144+P148+P152+P158+P163+P167+P170+P177</f>
        <v>12385465.459999999</v>
      </c>
    </row>
    <row r="140" spans="1:16">
      <c r="A140" s="17" t="s">
        <v>226</v>
      </c>
      <c r="B140" s="18" t="s">
        <v>116</v>
      </c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31">
        <f>SUM(O141:O142)</f>
        <v>0</v>
      </c>
      <c r="P140" s="31">
        <f>SUM(P141:P142)</f>
        <v>0</v>
      </c>
    </row>
    <row r="141" spans="1:16">
      <c r="A141" s="19" t="s">
        <v>227</v>
      </c>
      <c r="B141" s="20" t="s">
        <v>228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26">
        <v>0</v>
      </c>
      <c r="P141" s="27">
        <v>0</v>
      </c>
    </row>
    <row r="142" spans="1:16">
      <c r="A142" s="19" t="s">
        <v>229</v>
      </c>
      <c r="B142" s="20" t="s">
        <v>230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26">
        <v>0</v>
      </c>
      <c r="P142" s="27">
        <v>0</v>
      </c>
    </row>
    <row r="143" spans="1:16">
      <c r="A143" s="19"/>
      <c r="B143" s="20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26"/>
      <c r="P143" s="27"/>
    </row>
    <row r="144" spans="1:16">
      <c r="A144" s="17" t="s">
        <v>231</v>
      </c>
      <c r="B144" s="18" t="s">
        <v>232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31">
        <f>SUM(O145:O146)</f>
        <v>3960000</v>
      </c>
      <c r="P144" s="31">
        <f>SUM(P145:P146)</f>
        <v>3600000</v>
      </c>
    </row>
    <row r="145" spans="1:16">
      <c r="A145" s="19" t="s">
        <v>233</v>
      </c>
      <c r="B145" s="20" t="s">
        <v>234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26">
        <v>3960000</v>
      </c>
      <c r="P145" s="27">
        <v>3600000</v>
      </c>
    </row>
    <row r="146" spans="1:16">
      <c r="A146" s="19" t="s">
        <v>235</v>
      </c>
      <c r="B146" s="20" t="s">
        <v>236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26">
        <v>0</v>
      </c>
      <c r="P146" s="27">
        <v>0</v>
      </c>
    </row>
    <row r="147" spans="1:16">
      <c r="A147" s="19"/>
      <c r="B147" s="20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26"/>
      <c r="P147" s="27"/>
    </row>
    <row r="148" spans="1:16">
      <c r="A148" s="17" t="s">
        <v>237</v>
      </c>
      <c r="B148" s="18" t="s">
        <v>120</v>
      </c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31">
        <f>SUM(O149:O150)</f>
        <v>3297577.03</v>
      </c>
      <c r="P148" s="31">
        <f>SUM(P149:P150)</f>
        <v>0</v>
      </c>
    </row>
    <row r="149" spans="1:16">
      <c r="A149" s="19" t="s">
        <v>238</v>
      </c>
      <c r="B149" s="20" t="s">
        <v>239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26">
        <v>3297577.03</v>
      </c>
      <c r="P149" s="27">
        <v>0</v>
      </c>
    </row>
    <row r="150" spans="1:16">
      <c r="A150" s="19" t="s">
        <v>240</v>
      </c>
      <c r="B150" s="20" t="s">
        <v>241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26">
        <v>0</v>
      </c>
      <c r="P150" s="27">
        <v>0</v>
      </c>
    </row>
    <row r="151" spans="1:16">
      <c r="A151" s="19"/>
      <c r="B151" s="20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26"/>
      <c r="P151" s="27"/>
    </row>
    <row r="152" spans="1:16">
      <c r="A152" s="17" t="s">
        <v>242</v>
      </c>
      <c r="B152" s="18" t="s">
        <v>122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31">
        <f>SUM(O153:O156)</f>
        <v>7011403.0099999998</v>
      </c>
      <c r="P152" s="31">
        <f>SUM(P153:P156)</f>
        <v>5911883.7599999998</v>
      </c>
    </row>
    <row r="153" spans="1:16">
      <c r="A153" s="19" t="s">
        <v>243</v>
      </c>
      <c r="B153" s="20" t="s">
        <v>244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26">
        <v>4430575.26</v>
      </c>
      <c r="P153" s="27">
        <v>2774529.95</v>
      </c>
    </row>
    <row r="154" spans="1:16">
      <c r="A154" s="19" t="s">
        <v>245</v>
      </c>
      <c r="B154" s="20" t="s">
        <v>246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26">
        <v>0</v>
      </c>
      <c r="P154" s="27">
        <v>0</v>
      </c>
    </row>
    <row r="155" spans="1:16">
      <c r="A155" s="19" t="s">
        <v>247</v>
      </c>
      <c r="B155" s="20" t="s">
        <v>248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26">
        <v>2580827.75</v>
      </c>
      <c r="P155" s="27">
        <v>3137353.81</v>
      </c>
    </row>
    <row r="156" spans="1:16">
      <c r="A156" s="19" t="s">
        <v>249</v>
      </c>
      <c r="B156" s="20" t="s">
        <v>250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26">
        <v>0</v>
      </c>
      <c r="P156" s="27">
        <v>0</v>
      </c>
    </row>
    <row r="157" spans="1:16">
      <c r="A157" s="19"/>
      <c r="B157" s="20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26"/>
      <c r="P157" s="27"/>
    </row>
    <row r="158" spans="1:16">
      <c r="A158" s="17" t="s">
        <v>251</v>
      </c>
      <c r="B158" s="18" t="s">
        <v>124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31">
        <f>SUM(O159:O161)</f>
        <v>2132761.89</v>
      </c>
      <c r="P158" s="31">
        <f>SUM(P159:P161)</f>
        <v>1961502.7</v>
      </c>
    </row>
    <row r="159" spans="1:16">
      <c r="A159" s="19" t="s">
        <v>252</v>
      </c>
      <c r="B159" s="20" t="s">
        <v>253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26">
        <v>0</v>
      </c>
      <c r="P159" s="27">
        <v>0</v>
      </c>
    </row>
    <row r="160" spans="1:16">
      <c r="A160" s="19" t="s">
        <v>254</v>
      </c>
      <c r="B160" s="20" t="s">
        <v>255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26">
        <v>2132761.89</v>
      </c>
      <c r="P160" s="27">
        <v>1961502.7</v>
      </c>
    </row>
    <row r="161" spans="1:16">
      <c r="A161" s="19" t="s">
        <v>256</v>
      </c>
      <c r="B161" s="20" t="s">
        <v>257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26">
        <v>0</v>
      </c>
      <c r="P161" s="27">
        <v>0</v>
      </c>
    </row>
    <row r="162" spans="1:16">
      <c r="A162" s="19"/>
      <c r="B162" s="20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26"/>
      <c r="P162" s="27"/>
    </row>
    <row r="163" spans="1:16">
      <c r="A163" s="17" t="s">
        <v>258</v>
      </c>
      <c r="B163" s="18" t="s">
        <v>259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31">
        <f>SUM(O164:O165)</f>
        <v>1071175</v>
      </c>
      <c r="P163" s="31">
        <f>SUM(P164:P165)</f>
        <v>912079</v>
      </c>
    </row>
    <row r="164" spans="1:16">
      <c r="A164" s="19" t="s">
        <v>260</v>
      </c>
      <c r="B164" s="20" t="s">
        <v>261</v>
      </c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26">
        <v>1071175</v>
      </c>
      <c r="P164" s="27">
        <v>912079</v>
      </c>
    </row>
    <row r="165" spans="1:16">
      <c r="A165" s="19" t="s">
        <v>262</v>
      </c>
      <c r="B165" s="20" t="s">
        <v>263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26">
        <v>0</v>
      </c>
      <c r="P165" s="27">
        <v>0</v>
      </c>
    </row>
    <row r="166" spans="1:16">
      <c r="A166" s="19"/>
      <c r="B166" s="20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26"/>
      <c r="P166" s="27"/>
    </row>
    <row r="167" spans="1:16">
      <c r="A167" s="17" t="s">
        <v>264</v>
      </c>
      <c r="B167" s="18" t="s">
        <v>265</v>
      </c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31">
        <f>O168</f>
        <v>0</v>
      </c>
      <c r="P167" s="31">
        <f>P168</f>
        <v>0</v>
      </c>
    </row>
    <row r="168" spans="1:16">
      <c r="A168" s="19" t="s">
        <v>266</v>
      </c>
      <c r="B168" s="20" t="s">
        <v>267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26">
        <v>0</v>
      </c>
      <c r="P168" s="27">
        <v>0</v>
      </c>
    </row>
    <row r="169" spans="1:16">
      <c r="A169" s="19"/>
      <c r="B169" s="20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26"/>
      <c r="P169" s="27"/>
    </row>
    <row r="170" spans="1:16">
      <c r="A170" s="17" t="s">
        <v>268</v>
      </c>
      <c r="B170" s="18" t="s">
        <v>269</v>
      </c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31">
        <f>SUM(O171:O175)</f>
        <v>0</v>
      </c>
      <c r="P170" s="31">
        <f>SUM(P171:P175)</f>
        <v>0</v>
      </c>
    </row>
    <row r="171" spans="1:16">
      <c r="A171" s="19" t="s">
        <v>270</v>
      </c>
      <c r="B171" s="20" t="s">
        <v>271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26">
        <v>0</v>
      </c>
      <c r="P171" s="27">
        <v>0</v>
      </c>
    </row>
    <row r="172" spans="1:16">
      <c r="A172" s="19" t="s">
        <v>272</v>
      </c>
      <c r="B172" s="20" t="s">
        <v>273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26">
        <v>0</v>
      </c>
      <c r="P172" s="27">
        <v>0</v>
      </c>
    </row>
    <row r="173" spans="1:16">
      <c r="A173" s="19" t="s">
        <v>274</v>
      </c>
      <c r="B173" s="20" t="s">
        <v>275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26">
        <v>0</v>
      </c>
      <c r="P173" s="27">
        <v>0</v>
      </c>
    </row>
    <row r="174" spans="1:16">
      <c r="A174" s="19" t="s">
        <v>276</v>
      </c>
      <c r="B174" s="20" t="s">
        <v>277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26">
        <v>0</v>
      </c>
      <c r="P174" s="27">
        <v>0</v>
      </c>
    </row>
    <row r="175" spans="1:16">
      <c r="A175" s="19" t="s">
        <v>278</v>
      </c>
      <c r="B175" s="20" t="s">
        <v>279</v>
      </c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26">
        <v>0</v>
      </c>
      <c r="P175" s="27">
        <v>0</v>
      </c>
    </row>
    <row r="176" spans="1:16">
      <c r="A176" s="19"/>
      <c r="B176" s="20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26"/>
      <c r="P176" s="27"/>
    </row>
    <row r="177" spans="1:16">
      <c r="A177" s="17" t="s">
        <v>280</v>
      </c>
      <c r="B177" s="18" t="s">
        <v>281</v>
      </c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31">
        <f>SUM(O178:O179)</f>
        <v>0</v>
      </c>
      <c r="P177" s="31">
        <f>SUM(P178:P179)</f>
        <v>0</v>
      </c>
    </row>
    <row r="178" spans="1:16">
      <c r="A178" s="19" t="s">
        <v>282</v>
      </c>
      <c r="B178" s="20" t="s">
        <v>283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26">
        <v>0</v>
      </c>
      <c r="P178" s="27">
        <v>0</v>
      </c>
    </row>
    <row r="179" spans="1:16">
      <c r="A179" s="19" t="s">
        <v>284</v>
      </c>
      <c r="B179" s="20" t="s">
        <v>285</v>
      </c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26">
        <v>0</v>
      </c>
      <c r="P179" s="27">
        <v>0</v>
      </c>
    </row>
    <row r="180" spans="1:16">
      <c r="A180" s="19"/>
      <c r="B180" s="20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26"/>
      <c r="P180" s="27"/>
    </row>
    <row r="181" spans="1:16">
      <c r="A181" s="17" t="s">
        <v>286</v>
      </c>
      <c r="B181" s="18" t="s">
        <v>105</v>
      </c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31">
        <f>O182+O186+O190</f>
        <v>0</v>
      </c>
      <c r="P181" s="31">
        <f>P182+P186+P190</f>
        <v>0</v>
      </c>
    </row>
    <row r="182" spans="1:16">
      <c r="A182" s="17" t="s">
        <v>287</v>
      </c>
      <c r="B182" s="18" t="s">
        <v>107</v>
      </c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31">
        <f>SUM(O183:O184)</f>
        <v>0</v>
      </c>
      <c r="P182" s="31">
        <f>SUM(P183:P184)</f>
        <v>0</v>
      </c>
    </row>
    <row r="183" spans="1:16">
      <c r="A183" s="19" t="s">
        <v>288</v>
      </c>
      <c r="B183" s="20" t="s">
        <v>289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26">
        <v>0</v>
      </c>
      <c r="P183" s="27">
        <v>0</v>
      </c>
    </row>
    <row r="184" spans="1:16">
      <c r="A184" s="19" t="s">
        <v>290</v>
      </c>
      <c r="B184" s="20" t="s">
        <v>291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26">
        <v>0</v>
      </c>
      <c r="P184" s="27">
        <v>0</v>
      </c>
    </row>
    <row r="185" spans="1:16">
      <c r="A185" s="19"/>
      <c r="B185" s="20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26"/>
      <c r="P185" s="27"/>
    </row>
    <row r="186" spans="1:16">
      <c r="A186" s="17" t="s">
        <v>292</v>
      </c>
      <c r="B186" s="18" t="s">
        <v>109</v>
      </c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31">
        <f>SUM(O187:O188)</f>
        <v>0</v>
      </c>
      <c r="P186" s="31">
        <f>SUM(P187:P188)</f>
        <v>0</v>
      </c>
    </row>
    <row r="187" spans="1:16">
      <c r="A187" s="19" t="s">
        <v>293</v>
      </c>
      <c r="B187" s="20" t="s">
        <v>294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26">
        <v>0</v>
      </c>
      <c r="P187" s="27">
        <v>0</v>
      </c>
    </row>
    <row r="188" spans="1:16">
      <c r="A188" s="19" t="s">
        <v>295</v>
      </c>
      <c r="B188" s="20" t="s">
        <v>296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26">
        <v>0</v>
      </c>
      <c r="P188" s="27">
        <v>0</v>
      </c>
    </row>
    <row r="189" spans="1:16">
      <c r="A189" s="19"/>
      <c r="B189" s="20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26"/>
      <c r="P189" s="27"/>
    </row>
    <row r="190" spans="1:16">
      <c r="A190" s="17" t="s">
        <v>297</v>
      </c>
      <c r="B190" s="18" t="s">
        <v>111</v>
      </c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31">
        <f>SUM(O191:O192)</f>
        <v>0</v>
      </c>
      <c r="P190" s="31">
        <f>SUM(P191:P192)</f>
        <v>0</v>
      </c>
    </row>
    <row r="191" spans="1:16">
      <c r="A191" s="19" t="s">
        <v>298</v>
      </c>
      <c r="B191" s="20" t="s">
        <v>299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26">
        <v>0</v>
      </c>
      <c r="P191" s="27">
        <v>0</v>
      </c>
    </row>
    <row r="192" spans="1:16">
      <c r="A192" s="19" t="s">
        <v>300</v>
      </c>
      <c r="B192" s="20" t="s">
        <v>301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26">
        <v>0</v>
      </c>
      <c r="P192" s="27">
        <v>0</v>
      </c>
    </row>
    <row r="193" spans="1:16">
      <c r="A193" s="19"/>
      <c r="B193" s="20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26"/>
      <c r="P193" s="27"/>
    </row>
    <row r="194" spans="1:16">
      <c r="A194" s="17" t="s">
        <v>302</v>
      </c>
      <c r="B194" s="18" t="s">
        <v>303</v>
      </c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31">
        <f>O195+O199+O203+O207+O210</f>
        <v>55947.02</v>
      </c>
      <c r="P194" s="31">
        <f>P195+P199+P203+P207+P210</f>
        <v>248389.76000000001</v>
      </c>
    </row>
    <row r="195" spans="1:16">
      <c r="A195" s="17" t="s">
        <v>304</v>
      </c>
      <c r="B195" s="18" t="s">
        <v>305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31">
        <f>SUM(O196:O197)</f>
        <v>55947.02</v>
      </c>
      <c r="P195" s="31">
        <f>SUM(P196:P197)</f>
        <v>248389.76000000001</v>
      </c>
    </row>
    <row r="196" spans="1:16">
      <c r="A196" s="19" t="s">
        <v>306</v>
      </c>
      <c r="B196" s="20" t="s">
        <v>307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26">
        <v>55947.02</v>
      </c>
      <c r="P196" s="27">
        <v>248389.76000000001</v>
      </c>
    </row>
    <row r="197" spans="1:16">
      <c r="A197" s="19" t="s">
        <v>308</v>
      </c>
      <c r="B197" s="20" t="s">
        <v>309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26">
        <v>0</v>
      </c>
      <c r="P197" s="27">
        <v>0</v>
      </c>
    </row>
    <row r="198" spans="1:16">
      <c r="A198" s="19"/>
      <c r="B198" s="20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26"/>
      <c r="P198" s="27"/>
    </row>
    <row r="199" spans="1:16">
      <c r="A199" s="17" t="s">
        <v>310</v>
      </c>
      <c r="B199" s="18" t="s">
        <v>311</v>
      </c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31">
        <f>SUM(O200:O201)</f>
        <v>0</v>
      </c>
      <c r="P199" s="31">
        <f>SUM(P200:P201)</f>
        <v>0</v>
      </c>
    </row>
    <row r="200" spans="1:16">
      <c r="A200" s="19" t="s">
        <v>312</v>
      </c>
      <c r="B200" s="20" t="s">
        <v>313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26">
        <v>0</v>
      </c>
      <c r="P200" s="27">
        <v>0</v>
      </c>
    </row>
    <row r="201" spans="1:16">
      <c r="A201" s="19" t="s">
        <v>314</v>
      </c>
      <c r="B201" s="20" t="s">
        <v>315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26">
        <v>0</v>
      </c>
      <c r="P201" s="27">
        <v>0</v>
      </c>
    </row>
    <row r="202" spans="1:16">
      <c r="A202" s="19"/>
      <c r="B202" s="20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26"/>
      <c r="P202" s="27"/>
    </row>
    <row r="203" spans="1:16">
      <c r="A203" s="17" t="s">
        <v>316</v>
      </c>
      <c r="B203" s="18" t="s">
        <v>317</v>
      </c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31">
        <f>SUM(O204:O205)</f>
        <v>0</v>
      </c>
      <c r="P203" s="31">
        <f>SUM(P204:P205)</f>
        <v>0</v>
      </c>
    </row>
    <row r="204" spans="1:16">
      <c r="A204" s="19" t="s">
        <v>318</v>
      </c>
      <c r="B204" s="20" t="s">
        <v>319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26">
        <v>0</v>
      </c>
      <c r="P204" s="27">
        <v>0</v>
      </c>
    </row>
    <row r="205" spans="1:16">
      <c r="A205" s="19" t="s">
        <v>320</v>
      </c>
      <c r="B205" s="20" t="s">
        <v>321</v>
      </c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26">
        <v>0</v>
      </c>
      <c r="P205" s="27">
        <v>0</v>
      </c>
    </row>
    <row r="206" spans="1:16">
      <c r="A206" s="19"/>
      <c r="B206" s="20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26"/>
      <c r="P206" s="27"/>
    </row>
    <row r="207" spans="1:16">
      <c r="A207" s="17" t="s">
        <v>322</v>
      </c>
      <c r="B207" s="18" t="s">
        <v>323</v>
      </c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31">
        <f>O208</f>
        <v>0</v>
      </c>
      <c r="P207" s="31">
        <f>P208</f>
        <v>0</v>
      </c>
    </row>
    <row r="208" spans="1:16">
      <c r="A208" s="19" t="s">
        <v>324</v>
      </c>
      <c r="B208" s="20" t="s">
        <v>323</v>
      </c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26">
        <v>0</v>
      </c>
      <c r="P208" s="27">
        <v>0</v>
      </c>
    </row>
    <row r="209" spans="1:16">
      <c r="A209" s="19"/>
      <c r="B209" s="20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26"/>
      <c r="P209" s="27"/>
    </row>
    <row r="210" spans="1:16">
      <c r="A210" s="17" t="s">
        <v>325</v>
      </c>
      <c r="B210" s="18" t="s">
        <v>326</v>
      </c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31">
        <f>SUM(O211:O212)</f>
        <v>0</v>
      </c>
      <c r="P210" s="31">
        <f>SUM(P211:P212)</f>
        <v>0</v>
      </c>
    </row>
    <row r="211" spans="1:16">
      <c r="A211" s="19" t="s">
        <v>327</v>
      </c>
      <c r="B211" s="20" t="s">
        <v>328</v>
      </c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26">
        <v>0</v>
      </c>
      <c r="P211" s="27">
        <v>0</v>
      </c>
    </row>
    <row r="212" spans="1:16">
      <c r="A212" s="19" t="s">
        <v>329</v>
      </c>
      <c r="B212" s="20" t="s">
        <v>330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26">
        <v>0</v>
      </c>
      <c r="P212" s="27">
        <v>0</v>
      </c>
    </row>
    <row r="213" spans="1:16">
      <c r="A213" s="19"/>
      <c r="B213" s="20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26"/>
      <c r="P213" s="27"/>
    </row>
    <row r="214" spans="1:16">
      <c r="A214" s="17" t="s">
        <v>331</v>
      </c>
      <c r="B214" s="18" t="s">
        <v>332</v>
      </c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31">
        <f>O215+O224+O228+O235+O238+O241</f>
        <v>7605257.2599999998</v>
      </c>
      <c r="P214" s="31">
        <f>P215+P224+P228+P235+P238+P241</f>
        <v>113421.61</v>
      </c>
    </row>
    <row r="215" spans="1:16">
      <c r="A215" s="17" t="s">
        <v>333</v>
      </c>
      <c r="B215" s="18" t="s">
        <v>334</v>
      </c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31">
        <f>SUM(O216:O223)</f>
        <v>7605257.2599999998</v>
      </c>
      <c r="P215" s="31">
        <f>SUM(P216:P223)</f>
        <v>113421.61</v>
      </c>
    </row>
    <row r="216" spans="1:16">
      <c r="A216" s="19" t="s">
        <v>335</v>
      </c>
      <c r="B216" s="20" t="s">
        <v>336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26">
        <v>0</v>
      </c>
      <c r="P216" s="27">
        <v>0</v>
      </c>
    </row>
    <row r="217" spans="1:16">
      <c r="A217" s="19" t="s">
        <v>337</v>
      </c>
      <c r="B217" s="20" t="s">
        <v>338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26">
        <v>0</v>
      </c>
      <c r="P217" s="27">
        <v>113421.61</v>
      </c>
    </row>
    <row r="218" spans="1:16">
      <c r="A218" s="19" t="s">
        <v>339</v>
      </c>
      <c r="B218" s="20" t="s">
        <v>340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26">
        <v>0</v>
      </c>
      <c r="P218" s="27">
        <v>0</v>
      </c>
    </row>
    <row r="219" spans="1:16">
      <c r="A219" s="19" t="s">
        <v>341</v>
      </c>
      <c r="B219" s="20" t="s">
        <v>342</v>
      </c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26">
        <v>0</v>
      </c>
      <c r="P219" s="27">
        <v>0</v>
      </c>
    </row>
    <row r="220" spans="1:16">
      <c r="A220" s="19" t="s">
        <v>343</v>
      </c>
      <c r="B220" s="20" t="s">
        <v>344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26">
        <v>7603098.3099999996</v>
      </c>
      <c r="P220" s="27">
        <v>0</v>
      </c>
    </row>
    <row r="221" spans="1:16">
      <c r="A221" s="19" t="s">
        <v>345</v>
      </c>
      <c r="B221" s="20" t="s">
        <v>346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26">
        <v>0</v>
      </c>
      <c r="P221" s="27">
        <v>0</v>
      </c>
    </row>
    <row r="222" spans="1:16">
      <c r="A222" s="19" t="s">
        <v>347</v>
      </c>
      <c r="B222" s="20" t="s">
        <v>348</v>
      </c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26">
        <v>2158.9499999999998</v>
      </c>
      <c r="P222" s="27">
        <v>0</v>
      </c>
    </row>
    <row r="223" spans="1:16">
      <c r="A223" s="19">
        <v>5518</v>
      </c>
      <c r="B223" s="39" t="s">
        <v>349</v>
      </c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26">
        <v>0</v>
      </c>
      <c r="P223" s="26">
        <v>0</v>
      </c>
    </row>
    <row r="224" spans="1:16">
      <c r="A224" s="17" t="s">
        <v>350</v>
      </c>
      <c r="B224" s="18" t="s">
        <v>351</v>
      </c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31">
        <f>SUM(O225:O226)</f>
        <v>0</v>
      </c>
      <c r="P224" s="31">
        <f>SUM(P225:P226)</f>
        <v>0</v>
      </c>
    </row>
    <row r="225" spans="1:16">
      <c r="A225" s="19" t="s">
        <v>352</v>
      </c>
      <c r="B225" s="20" t="s">
        <v>353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26">
        <v>0</v>
      </c>
      <c r="P225" s="27">
        <v>0</v>
      </c>
    </row>
    <row r="226" spans="1:16">
      <c r="A226" s="19" t="s">
        <v>354</v>
      </c>
      <c r="B226" s="20" t="s">
        <v>355</v>
      </c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26">
        <v>0</v>
      </c>
      <c r="P226" s="27">
        <v>0</v>
      </c>
    </row>
    <row r="227" spans="1:16">
      <c r="A227" s="19"/>
      <c r="B227" s="20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26"/>
      <c r="P227" s="27"/>
    </row>
    <row r="228" spans="1:16">
      <c r="A228" s="17" t="s">
        <v>356</v>
      </c>
      <c r="B228" s="18" t="s">
        <v>357</v>
      </c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31">
        <f>SUM(O229:O233)</f>
        <v>0</v>
      </c>
      <c r="P228" s="31">
        <f>SUM(P229:P233)</f>
        <v>0</v>
      </c>
    </row>
    <row r="229" spans="1:16">
      <c r="A229" s="19" t="s">
        <v>358</v>
      </c>
      <c r="B229" s="20" t="s">
        <v>359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26">
        <v>0</v>
      </c>
      <c r="P229" s="27">
        <v>0</v>
      </c>
    </row>
    <row r="230" spans="1:16">
      <c r="A230" s="19" t="s">
        <v>360</v>
      </c>
      <c r="B230" s="20" t="s">
        <v>361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26">
        <v>0</v>
      </c>
      <c r="P230" s="27">
        <v>0</v>
      </c>
    </row>
    <row r="231" spans="1:16">
      <c r="A231" s="19" t="s">
        <v>362</v>
      </c>
      <c r="B231" s="20" t="s">
        <v>363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26">
        <v>0</v>
      </c>
      <c r="P231" s="27">
        <v>0</v>
      </c>
    </row>
    <row r="232" spans="1:16">
      <c r="A232" s="19" t="s">
        <v>364</v>
      </c>
      <c r="B232" s="20" t="s">
        <v>365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26">
        <v>0</v>
      </c>
      <c r="P232" s="27">
        <v>0</v>
      </c>
    </row>
    <row r="233" spans="1:16">
      <c r="A233" s="19" t="s">
        <v>366</v>
      </c>
      <c r="B233" s="20" t="s">
        <v>367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26">
        <v>0</v>
      </c>
      <c r="P233" s="27">
        <v>0</v>
      </c>
    </row>
    <row r="234" spans="1:16">
      <c r="A234" s="19"/>
      <c r="B234" s="20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26"/>
      <c r="P234" s="27"/>
    </row>
    <row r="235" spans="1:16">
      <c r="A235" s="17" t="s">
        <v>368</v>
      </c>
      <c r="B235" s="18" t="s">
        <v>369</v>
      </c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31">
        <f>O236</f>
        <v>0</v>
      </c>
      <c r="P235" s="31">
        <f>P236</f>
        <v>0</v>
      </c>
    </row>
    <row r="236" spans="1:16">
      <c r="A236" s="19" t="s">
        <v>370</v>
      </c>
      <c r="B236" s="20" t="s">
        <v>369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26">
        <v>0</v>
      </c>
      <c r="P236" s="27">
        <v>0</v>
      </c>
    </row>
    <row r="237" spans="1:16">
      <c r="A237" s="19"/>
      <c r="B237" s="20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26"/>
      <c r="P237" s="27"/>
    </row>
    <row r="238" spans="1:16">
      <c r="A238" s="17" t="s">
        <v>371</v>
      </c>
      <c r="B238" s="18" t="s">
        <v>372</v>
      </c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31">
        <f>O239</f>
        <v>0</v>
      </c>
      <c r="P238" s="31">
        <f>P239</f>
        <v>0</v>
      </c>
    </row>
    <row r="239" spans="1:16">
      <c r="A239" s="19" t="s">
        <v>373</v>
      </c>
      <c r="B239" s="20" t="s">
        <v>372</v>
      </c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26">
        <v>0</v>
      </c>
      <c r="P239" s="27">
        <v>0</v>
      </c>
    </row>
    <row r="240" spans="1:16">
      <c r="A240" s="19"/>
      <c r="B240" s="20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26"/>
      <c r="P240" s="27"/>
    </row>
    <row r="241" spans="1:16">
      <c r="A241" s="17" t="s">
        <v>374</v>
      </c>
      <c r="B241" s="18" t="s">
        <v>375</v>
      </c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31">
        <f>SUM(O242:O249)</f>
        <v>0</v>
      </c>
      <c r="P241" s="31">
        <f>SUM(P242:P249)</f>
        <v>0</v>
      </c>
    </row>
    <row r="242" spans="1:16">
      <c r="A242" s="19" t="s">
        <v>376</v>
      </c>
      <c r="B242" s="20" t="s">
        <v>377</v>
      </c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26">
        <v>0</v>
      </c>
      <c r="P242" s="27">
        <v>0</v>
      </c>
    </row>
    <row r="243" spans="1:16">
      <c r="A243" s="19" t="s">
        <v>378</v>
      </c>
      <c r="B243" s="20" t="s">
        <v>379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26">
        <v>0</v>
      </c>
      <c r="P243" s="27">
        <v>0</v>
      </c>
    </row>
    <row r="244" spans="1:16">
      <c r="A244" s="19" t="s">
        <v>380</v>
      </c>
      <c r="B244" s="20" t="s">
        <v>381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26">
        <v>0</v>
      </c>
      <c r="P244" s="27">
        <v>0</v>
      </c>
    </row>
    <row r="245" spans="1:16">
      <c r="A245" s="19" t="s">
        <v>382</v>
      </c>
      <c r="B245" s="20" t="s">
        <v>383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26">
        <v>0</v>
      </c>
      <c r="P245" s="27">
        <v>0</v>
      </c>
    </row>
    <row r="246" spans="1:16">
      <c r="A246" s="19" t="s">
        <v>384</v>
      </c>
      <c r="B246" s="20" t="s">
        <v>385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26">
        <v>0</v>
      </c>
      <c r="P246" s="27">
        <v>0</v>
      </c>
    </row>
    <row r="247" spans="1:16">
      <c r="A247" s="19" t="s">
        <v>386</v>
      </c>
      <c r="B247" s="20" t="s">
        <v>162</v>
      </c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26">
        <v>0</v>
      </c>
      <c r="P247" s="27">
        <v>0</v>
      </c>
    </row>
    <row r="248" spans="1:16">
      <c r="A248" s="19" t="s">
        <v>387</v>
      </c>
      <c r="B248" s="20" t="s">
        <v>388</v>
      </c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26">
        <v>0</v>
      </c>
      <c r="P248" s="27">
        <v>0</v>
      </c>
    </row>
    <row r="249" spans="1:16">
      <c r="A249" s="19" t="s">
        <v>389</v>
      </c>
      <c r="B249" s="20" t="s">
        <v>390</v>
      </c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26">
        <v>0</v>
      </c>
      <c r="P249" s="27">
        <v>0</v>
      </c>
    </row>
    <row r="250" spans="1:16">
      <c r="A250" s="19"/>
      <c r="B250" s="20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26"/>
      <c r="P250" s="27"/>
    </row>
    <row r="251" spans="1:16">
      <c r="A251" s="19">
        <v>5600</v>
      </c>
      <c r="B251" s="20" t="s">
        <v>391</v>
      </c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38">
        <f>SUM(O252:O253)</f>
        <v>0</v>
      </c>
      <c r="P251" s="38">
        <f>SUM(P252:P253)</f>
        <v>0</v>
      </c>
    </row>
    <row r="252" spans="1:16">
      <c r="A252" s="19">
        <v>5610</v>
      </c>
      <c r="B252" s="20" t="s">
        <v>392</v>
      </c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26">
        <v>0</v>
      </c>
      <c r="P252" s="27">
        <v>0</v>
      </c>
    </row>
    <row r="253" spans="1:16">
      <c r="A253" s="19">
        <v>5611</v>
      </c>
      <c r="B253" s="20" t="s">
        <v>393</v>
      </c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26">
        <v>0</v>
      </c>
      <c r="P253" s="27">
        <v>0</v>
      </c>
    </row>
    <row r="254" spans="1:16">
      <c r="A254" s="8"/>
      <c r="B254" s="9" t="s">
        <v>394</v>
      </c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31">
        <f>O108+O139+O181+O194+O214+O251</f>
        <v>212192433.06999999</v>
      </c>
      <c r="P254" s="31">
        <f>P108+P139+P181+P194+P214+P251</f>
        <v>177784736.36000001</v>
      </c>
    </row>
    <row r="255" spans="1:16">
      <c r="A255" s="41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33"/>
      <c r="P255" s="34"/>
    </row>
    <row r="256" spans="1:16">
      <c r="A256" s="19"/>
      <c r="B256" s="18" t="s">
        <v>395</v>
      </c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26"/>
      <c r="P256" s="27"/>
    </row>
    <row r="257" spans="1:16">
      <c r="A257" s="19" t="s">
        <v>396</v>
      </c>
      <c r="B257" s="20" t="s">
        <v>397</v>
      </c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26">
        <v>0</v>
      </c>
      <c r="P257" s="27">
        <v>0</v>
      </c>
    </row>
    <row r="258" spans="1:16">
      <c r="A258" s="19" t="s">
        <v>398</v>
      </c>
      <c r="B258" s="20" t="s">
        <v>399</v>
      </c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26">
        <v>39813788.039999999</v>
      </c>
      <c r="P258" s="27">
        <v>62595471.539999999</v>
      </c>
    </row>
    <row r="259" spans="1:16">
      <c r="A259" s="19" t="s">
        <v>400</v>
      </c>
      <c r="B259" s="20" t="s">
        <v>401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26">
        <v>0</v>
      </c>
      <c r="P259" s="27">
        <v>0</v>
      </c>
    </row>
    <row r="260" spans="1:16">
      <c r="A260" s="7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26"/>
      <c r="P260" s="27"/>
    </row>
    <row r="261" spans="1:16">
      <c r="A261" s="8"/>
      <c r="B261" s="9" t="s">
        <v>402</v>
      </c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31">
        <f>O105-O254</f>
        <v>39813788.039999992</v>
      </c>
      <c r="P261" s="31">
        <f>P105-P254</f>
        <v>62595471.539999992</v>
      </c>
    </row>
    <row r="262" spans="1:16" ht="13.5" customHeight="1">
      <c r="A262" s="11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28"/>
      <c r="P262" s="29"/>
    </row>
    <row r="267" spans="1:16" s="45" customFormat="1">
      <c r="A267" s="6"/>
      <c r="B267" s="6"/>
      <c r="C267" s="6"/>
      <c r="D267" s="37"/>
      <c r="E267" s="6"/>
      <c r="F267" s="6"/>
      <c r="G267" s="6"/>
      <c r="H267" s="6"/>
      <c r="I267" s="6"/>
      <c r="J267" s="37"/>
      <c r="K267" s="6"/>
      <c r="L267" s="6"/>
      <c r="M267" s="6"/>
      <c r="N267" s="6"/>
      <c r="O267" s="43"/>
      <c r="P267" s="44"/>
    </row>
    <row r="268" spans="1:16">
      <c r="B268" s="53" t="s">
        <v>403</v>
      </c>
      <c r="C268" s="53"/>
      <c r="D268" s="53"/>
      <c r="E268" s="53"/>
      <c r="F268" s="53"/>
      <c r="J268" s="13"/>
      <c r="N268" s="53" t="s">
        <v>404</v>
      </c>
      <c r="O268" s="53"/>
      <c r="P268" s="53"/>
    </row>
    <row r="269" spans="1:16">
      <c r="B269" s="54" t="s">
        <v>405</v>
      </c>
      <c r="C269" s="54"/>
      <c r="D269" s="54"/>
      <c r="E269" s="54"/>
      <c r="F269" s="54"/>
      <c r="J269" s="13"/>
      <c r="N269" s="55" t="s">
        <v>406</v>
      </c>
      <c r="O269" s="55"/>
      <c r="P269" s="55"/>
    </row>
    <row r="270" spans="1:16">
      <c r="N270" s="56"/>
      <c r="O270" s="56"/>
      <c r="P270" s="56"/>
    </row>
    <row r="271" spans="1:16" ht="15">
      <c r="A271" t="s">
        <v>407</v>
      </c>
    </row>
    <row r="274" spans="5:15" ht="12.75" customHeight="1">
      <c r="E274" s="46" t="s">
        <v>408</v>
      </c>
      <c r="F274" s="46"/>
      <c r="G274" s="46"/>
      <c r="H274" s="46"/>
      <c r="I274" s="46"/>
      <c r="J274" s="46"/>
      <c r="K274" s="46"/>
      <c r="L274" s="46"/>
      <c r="M274" s="46"/>
      <c r="N274" s="46"/>
      <c r="O274" s="46"/>
    </row>
    <row r="275" spans="5:15" ht="12.75" customHeight="1"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</row>
    <row r="276" spans="5:15" ht="12.75" customHeight="1"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</row>
    <row r="277" spans="5:15" ht="12.75" customHeight="1"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</row>
  </sheetData>
  <mergeCells count="8">
    <mergeCell ref="E274:O277"/>
    <mergeCell ref="A1:P1"/>
    <mergeCell ref="A2:P2"/>
    <mergeCell ref="A3:P3"/>
    <mergeCell ref="B268:F268"/>
    <mergeCell ref="B269:F269"/>
    <mergeCell ref="N268:P268"/>
    <mergeCell ref="N269:P270"/>
  </mergeCells>
  <printOptions horizontalCentered="1"/>
  <pageMargins left="0.59055118110236227" right="0.47244094488188981" top="0.59055118110236227" bottom="0.47244094488188981" header="0.31496062992125984" footer="0.31496062992125984"/>
  <pageSetup scale="75" orientation="portrait" useFirstPageNumber="1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Heriberto Ocaña Navarro</dc:creator>
  <cp:keywords/>
  <dc:description/>
  <cp:lastModifiedBy>X</cp:lastModifiedBy>
  <cp:revision/>
  <dcterms:created xsi:type="dcterms:W3CDTF">2010-12-03T18:40:30Z</dcterms:created>
  <dcterms:modified xsi:type="dcterms:W3CDTF">2019-08-10T14:36:24Z</dcterms:modified>
  <cp:category/>
  <cp:contentStatus/>
</cp:coreProperties>
</file>