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O66" i="1"/>
  <c r="O65" i="1" s="1"/>
  <c r="P72" i="1"/>
  <c r="P65" i="1" s="1"/>
  <c r="O72" i="1"/>
  <c r="P216" i="1"/>
  <c r="O216" i="1"/>
  <c r="O215" i="1" s="1"/>
  <c r="P242" i="1"/>
  <c r="O242" i="1"/>
  <c r="P239" i="1"/>
  <c r="O239" i="1"/>
  <c r="P236" i="1"/>
  <c r="O236" i="1"/>
  <c r="P229" i="1"/>
  <c r="O229" i="1"/>
  <c r="P225" i="1"/>
  <c r="O225" i="1"/>
  <c r="P211" i="1"/>
  <c r="O211" i="1"/>
  <c r="P208" i="1"/>
  <c r="O208" i="1"/>
  <c r="P204" i="1"/>
  <c r="O204" i="1"/>
  <c r="P200" i="1"/>
  <c r="O200" i="1"/>
  <c r="P196" i="1"/>
  <c r="O196" i="1"/>
  <c r="P191" i="1"/>
  <c r="O191" i="1"/>
  <c r="P187" i="1"/>
  <c r="O187" i="1"/>
  <c r="O182" i="1" s="1"/>
  <c r="P183" i="1"/>
  <c r="O183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O145" i="1"/>
  <c r="O140" i="1" s="1"/>
  <c r="P141" i="1"/>
  <c r="P140" i="1" s="1"/>
  <c r="O141" i="1"/>
  <c r="P129" i="1"/>
  <c r="O129" i="1"/>
  <c r="P118" i="1"/>
  <c r="O118" i="1"/>
  <c r="P110" i="1"/>
  <c r="P109" i="1" s="1"/>
  <c r="O110" i="1"/>
  <c r="O109" i="1" s="1"/>
  <c r="P97" i="1"/>
  <c r="O97" i="1"/>
  <c r="P94" i="1"/>
  <c r="O94" i="1"/>
  <c r="P85" i="1"/>
  <c r="O85" i="1"/>
  <c r="P81" i="1"/>
  <c r="O81" i="1"/>
  <c r="P60" i="1"/>
  <c r="O60" i="1"/>
  <c r="P54" i="1"/>
  <c r="O54" i="1"/>
  <c r="P43" i="1"/>
  <c r="O43" i="1"/>
  <c r="P37" i="1"/>
  <c r="O37" i="1"/>
  <c r="P30" i="1"/>
  <c r="O30" i="1"/>
  <c r="O9" i="1" s="1"/>
  <c r="P27" i="1"/>
  <c r="O27" i="1"/>
  <c r="P20" i="1"/>
  <c r="O20" i="1"/>
  <c r="P10" i="1"/>
  <c r="P9" i="1" s="1"/>
  <c r="O10" i="1"/>
  <c r="O195" i="1" l="1"/>
  <c r="O255" i="1" s="1"/>
  <c r="P215" i="1"/>
  <c r="O106" i="1"/>
  <c r="O80" i="1"/>
  <c r="P80" i="1"/>
  <c r="P106" i="1" s="1"/>
  <c r="P257" i="1" s="1"/>
  <c r="P182" i="1"/>
  <c r="P255" i="1" s="1"/>
  <c r="P195" i="1"/>
  <c r="O257" i="1" l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<sst xmlns="http://schemas.openxmlformats.org/spreadsheetml/2006/main" count="416" uniqueCount="401">
  <si>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</si>
  <si>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</si>
  <si>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</si>
  <si>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</si>
  <si>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</si>
  <si>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</si>
  <si>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</si>
  <si>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</si>
  <si>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</si>
  <si>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</si>
  <si>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</si>
  <si>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</si>
  <si>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</si>
  <si>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</si>
  <si>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</si>
  <si>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</si>
  <si>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</si>
  <si>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</si>
  <si>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</si>
  <si>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</si>
  <si>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</si>
  <si>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</si>
  <si>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</si>
  <si>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</si>
  <si>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</si>
  <si>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</si>
  <si>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</si>
  <si>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</si>
  <si>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</si>
  <si>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</si>
  <si>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</si>
  <si>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</si>
  <si>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</si>
  <si>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</si>
  <si>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</si>
  <si>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</si>
  <si>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</si>
  <si>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</si>
  <si>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</si>
  <si>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</si>
  <si>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</si>
  <si>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</si>
  <si>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</si>
  <si>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</si>
  <si>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</si>
  <si>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</si>
  <si>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</si>
  <si>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</si>
  <si>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</si>
  <si>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</si>
  <si>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</si>
  <si>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</si>
  <si>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</si>
  <si>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</si>
  <si>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</si>
  <si>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</si>
  <si>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</si>
  <si>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</si>
  <si>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</si>
  <si>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</si>
  <si>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</si>
  <si>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</si>
  <si>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</si>
  <si>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</si>
  <si>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</si>
  <si>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</si>
  <si>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</si>
  <si>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</si>
  <si>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</si>
  <si>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</si>
  <si>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</si>
  <si>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</si>
  <si>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</si>
  <si>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</si>
  <si>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</si>
  <si>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</si>
  <si>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</si>
  <si>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</si>
  <si>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</si>
  <si>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</si>
  <si>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</si>
  <si>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</si>
  <si>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</si>
  <si>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</si>
  <si>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</si>
  <si>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</si>
  <si>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</si>
  <si>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</si>
  <si>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</si>
  <si>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</si>
  <si>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</si>
  <si>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</si>
  <si>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</si>
  <si>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</si>
  <si>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</si>
  <si>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</si>
  <si>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</si>
  <si>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</si>
  <si>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</si>
  <si>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</si>
  <si>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</si>
  <si>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</si>
  <si>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</si>
  <si>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</si>
  <si>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</si>
  <si>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</si>
  <si>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</si>
  <si>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</si>
  <si>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</si>
  <si>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</si>
  <si>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</si>
  <si>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</si>
  <si>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</si>
  <si>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</si>
  <si>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</si>
  <si>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</si>
  <si>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</si>
  <si>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</si>
  <si>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</si>
  <si>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</si>
  <si>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</si>
  <si>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</si>
  <si>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</si>
  <si>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</si>
  <si>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</si>
  <si>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</si>
  <si>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</si>
  <si>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</si>
  <si>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</si>
  <si>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</si>
  <si>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</si>
  <si>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</si>
  <si>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</si>
  <si>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</si>
  <si>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</si>
  <si>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</si>
  <si>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</si>
  <si>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</si>
  <si>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</si>
  <si>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</si>
  <si>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</si>
  <si>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</si>
  <si>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</si>
  <si>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</si>
  <si>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</si>
  <si>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</si>
  <si>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</si>
  <si>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</si>
  <si>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</si>
  <si>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</si>
  <si>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</si>
  <si>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</si>
  <si>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</si>
  <si>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</si>
  <si>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</si>
  <si>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</si>
  <si>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</si>
  <si>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</si>
  <si>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</si>
  <si>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</si>
  <si>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</si>
  <si>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</si>
  <si>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</si>
  <si>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</si>
  <si>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</si>
  <si>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</si>
  <si>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</si>
  <si>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</si>
  <si>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</si>
  <si>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</si>
  <si>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</si>
  <si>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</si>
  <si>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</si>
  <si>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</si>
  <si>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</si>
  <si>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</si>
  <si>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</si>
  <si>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</si>
  <si>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</si>
  <si>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</si>
  <si>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</si>
  <si>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</si>
  <si>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</si>
  <si>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</si>
  <si>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</si>
  <si>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</si>
  <si>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</si>
  <si>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</si>
  <si>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</si>
  <si>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</si>
  <si>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</si>
  <si>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</si>
  <si>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</si>
  <si>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</si>
  <si>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</si>
  <si>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</si>
  <si>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</si>
  <si>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</si>
  <si>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</si>
  <si>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</si>
  <si>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</si>
  <si>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</si>
  <si>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</si>
  <si>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</si>
  <si>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</si>
  <si>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</si>
  <si>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</si>
  <si>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</si>
  <si>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</si>
  <si>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</si>
  <si>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</si>
  <si>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</si>
  <si>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</si>
  <si>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</si>
  <si>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</si>
  <si>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</si>
  <si>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</si>
  <si>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</si>
  <si>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</si>
  <si>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</si>
  <si>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</si>
  <si>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</si>
  <si>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</si>
  <si>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</si>
  <si>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</si>
  <si>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</si>
  <si>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</si>
  <si>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</si>
  <si>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</si>
  <si>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</si>
  <si>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</si>
  <si>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</si>
  <si>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</si>
  <si>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</si>
  <si>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</si>
  <si>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</si>
  <si>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</si>
  <si>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</si>
  <si>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</si>
  <si>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</si>
  <si>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</si>
  <si>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</si>
  <si>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</si>
  <si>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</si>
  <si>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</si>
  <si>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</si>
  <si>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</si>
  <si>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</si>
  <si>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</si>
  <si>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</si>
  <si>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</si>
  <si>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</si>
  <si>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</si>
  <si>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</si>
  <si>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</si>
  <si>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</si>
  <si>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</si>
  <si>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</si>
  <si>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</si>
  <si>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</si>
  <si>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</si>
  <si>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</si>
  <si>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</si>
  <si>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</si>
  <si>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</si>
  <si>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</si>
  <si>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</si>
  <si>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</si>
  <si>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</si>
  <si>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</si>
  <si>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</si>
  <si>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</si>
  <si>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</si>
  <si>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</si>
  <si>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</si>
  <si>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</si>
  <si>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</si>
  <si>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</si>
  <si>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</si>
  <si>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</si>
  <si>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</si>
  <si>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</si>
  <si>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</si>
  <si>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</si>
  <si>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</si>
  <si>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</si>
  <si>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</si>
  <si>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</si>
  <si>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</si>
  <si>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</si>
  <si>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</si>
  <si>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</si>
  <si>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</si>
  <si>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</si>
  <si>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</si>
  <si>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</si>
  <si>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</si>
  <si>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</si>
  <si>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</si>
  <si>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</si>
  <si>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</si>
  <si>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</si>
  <si>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</si>
  <si>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</si>
  <si>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</si>
  <si>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</si>
  <si>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</si>
  <si>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</si>
  <si>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</si>
  <si>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</si>
  <si>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</si>
  <si>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</si>
  <si>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</si>
  <si>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</si>
  <si>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</si>
  <si>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</si>
  <si>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</si>
  <si>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</si>
  <si>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</si>
  <si>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</si>
  <si>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</si>
  <si>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</si>
  <si>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</si>
  <si>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</si>
  <si>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</si>
  <si>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</si>
  <si>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</si>
  <si>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</si>
  <si>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</si>
  <si>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</si>
  <si>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</si>
  <si>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</si>
  <si>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</si>
  <si>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</si>
  <si>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</si>
  <si>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</si>
  <si>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</si>
  <si>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</si>
  <si>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</si>
  <si>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</si>
  <si>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</si>
  <si>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</si>
  <si>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</si>
  <si>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</si>
  <si>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</si>
  <si>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</si>
  <si>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</si>
  <si>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</si>
  <si>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</si>
  <si>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</si>
  <si>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</si>
  <si>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</si>
  <si>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</si>
  <si>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</si>
  <si>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</si>
  <si>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</si>
  <si>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</si>
  <si>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</si>
  <si>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</si>
  <si>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</si>
  <si>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</si>
  <si>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</si>
  <si>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</si>
  <si>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</si>
  <si>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</si>
  <si>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</si>
  <si>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</si>
  <si>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</si>
  <si>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</si>
  <si>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</si>
  <si>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</si>
  <si>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</si>
  <si>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</si>
  <si>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</si>
  <si>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</si>
  <si>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</si>
  <si>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</si>
  <si>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</si>
  <si>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</si>
  <si>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</si>
  <si>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</si>
  <si>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</si>
  <si>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</si>
  <si>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</si>
  <si>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</si>
  <si>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</si>
  <si>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</si>
  <si>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</si>
  <si>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</si>
  <si>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</si>
  <si>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</si>
  <si>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</si>
  <si>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</si>
  <si>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2018</t>
  </si>
  <si>
    <t>Municipio San Juan de los Lagos</t>
  </si>
  <si>
    <t>DEL 1 DE ENERO AL 31 DE DICIEMBRE DE 2018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</si>
  <si>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</si>
  <si>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</si>
  <si>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</si>
  <si>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</si>
  <si>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ASEJ2018-12-17-06-2019-1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</si>
</sst>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8" style="24" customWidth="1"/>
    <col min="16" max="16" width="16" style="24" customWidth="1"/>
    <col min="17" max="16384" width="11.42578125" style="1"/>
  </cols>
  <sheetData>
    <row r="1" spans="1:16" ht="17.100000000000001" customHeight="1">
      <c r="A1" s="45" t="s">
        <v>394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393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69243211.109999999</v>
      </c>
      <c r="P9" s="34">
        <f>P10+P20+P27+P30+P37+P43+P54+P60</f>
        <v>61867672.140000008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20976361.370000001</v>
      </c>
      <c r="P10" s="34">
        <f>SUM(P11:P18)</f>
        <v>16128858.379999999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20247485.789999999</v>
      </c>
      <c r="P12" s="28">
        <v>15759414.84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728875.57</v>
      </c>
      <c r="P17" s="28">
        <v>369443.54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37303895.399999999</v>
      </c>
      <c r="P30" s="34">
        <f>SUM(P31:P35)</f>
        <v>35684172.600000001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3197838</v>
      </c>
      <c r="P31" s="28">
        <v>3194914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33753147.380000003</v>
      </c>
      <c r="P33" s="28">
        <v>31737417.5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330968.96999999997</v>
      </c>
      <c r="P34" s="28">
        <v>749318.09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21941.05</v>
      </c>
      <c r="P35" s="28">
        <v>2523.0100000000002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3923948.43</v>
      </c>
      <c r="P37" s="34">
        <f>SUM(P38:P41)</f>
        <v>3837012.85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3923948.43</v>
      </c>
      <c r="P38" s="28">
        <v>3837012.85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7039005.9099999992</v>
      </c>
      <c r="P43" s="34">
        <f>SUM(P44:P52)</f>
        <v>6217628.3099999996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6217628.3099999996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768265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0.1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6270740.8099999996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181101991.53999999</v>
      </c>
      <c r="P65" s="34">
        <f>P66+P72</f>
        <v>176571326.5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181101991.53999999</v>
      </c>
      <c r="P66" s="34">
        <f>SUM(P67:P70)</f>
        <v>176571326.5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110038712.3</v>
      </c>
      <c r="P67" s="28">
        <v>107974790.95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55791113.719999999</v>
      </c>
      <c r="P68" s="28">
        <v>54210143.07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15272165.52</v>
      </c>
      <c r="P69" s="28">
        <v>14386392.48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1661018.46</v>
      </c>
      <c r="P80" s="34">
        <f>P81+P85+P92+P94+P97</f>
        <v>1941209.26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1661018.46</v>
      </c>
      <c r="P81" s="34">
        <f>SUM(P82:P83)</f>
        <v>1941209.26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1661018.46</v>
      </c>
      <c r="P82" s="28">
        <v>1941209.26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252006221.10999998</v>
      </c>
      <c r="P106" s="34">
        <f>P9+P65+P80</f>
        <v>240380207.90000001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187058311.85999998</v>
      </c>
      <c r="P109" s="34">
        <f>P110+P118+P129</f>
        <v>165037459.53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85269897.230000004</v>
      </c>
      <c r="P110" s="34">
        <f>SUM(P111:P116)</f>
        <v>77262054.540000007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31196518.800000001</v>
      </c>
      <c r="P111" s="28">
        <v>27908300.350000001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37985085.450000003</v>
      </c>
      <c r="P112" s="28">
        <v>37336267.020000003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12735966.98</v>
      </c>
      <c r="P113" s="28">
        <v>10809400.27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3352326</v>
      </c>
      <c r="P115" s="28">
        <v>1208086.8999999999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40805730.369999997</v>
      </c>
      <c r="P118" s="34">
        <f>SUM(P119:P127)</f>
        <v>34381694.189999998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1987650.26</v>
      </c>
      <c r="P119" s="28">
        <v>1964086.1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2596758.6800000002</v>
      </c>
      <c r="P120" s="28">
        <v>2302591.42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2011642.55</v>
      </c>
      <c r="P122" s="28">
        <v>1091928.67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12452148.98</v>
      </c>
      <c r="P123" s="28">
        <v>11680113.560000001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14783600.609999999</v>
      </c>
      <c r="P124" s="28">
        <v>12890411.6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1841978.01</v>
      </c>
      <c r="P125" s="28">
        <v>541124.34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704534.56</v>
      </c>
      <c r="P126" s="28">
        <v>76522.45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4427416.72</v>
      </c>
      <c r="P127" s="28">
        <v>3834916.05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60982684.259999998</v>
      </c>
      <c r="P129" s="34">
        <f>SUM(P130:P138)</f>
        <v>53393710.800000004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35124241.359999999</v>
      </c>
      <c r="P130" s="28">
        <v>33257743.449999999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1703719.57</v>
      </c>
      <c r="P131" s="28">
        <v>2465789.7999999998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5221761.53</v>
      </c>
      <c r="P132" s="28">
        <v>2876309.61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770970.12</v>
      </c>
      <c r="P133" s="28">
        <v>788576.6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11650367.42</v>
      </c>
      <c r="P134" s="28">
        <v>8969306.4600000009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630052.55000000005</v>
      </c>
      <c r="P135" s="28">
        <v>657360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658300.43000000005</v>
      </c>
      <c r="P136" s="28">
        <v>490455.3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3844558.33</v>
      </c>
      <c r="P137" s="28">
        <v>2215607.13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1378712.95</v>
      </c>
      <c r="P138" s="28">
        <v>1672562.45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17472916.93</v>
      </c>
      <c r="P140" s="34">
        <f>P141+P145+P149+P153+P159+P164+P168+P171+P178</f>
        <v>12385465.459999999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3960000</v>
      </c>
      <c r="P145" s="34">
        <f>SUM(P146:P147)</f>
        <v>3600000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3960000</v>
      </c>
      <c r="P146" s="28">
        <v>3600000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3297577.03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3297577.03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7011403.0099999998</v>
      </c>
      <c r="P153" s="34">
        <f>SUM(P154:P157)</f>
        <v>5911883.7599999998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4430575.26</v>
      </c>
      <c r="P154" s="28">
        <v>2774529.95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2580827.75</v>
      </c>
      <c r="P156" s="28">
        <v>3137353.81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2132761.89</v>
      </c>
      <c r="P159" s="34">
        <f>SUM(P160:P162)</f>
        <v>1961502.7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2132761.89</v>
      </c>
      <c r="P161" s="28">
        <v>1961502.7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1071175</v>
      </c>
      <c r="P164" s="34">
        <f>SUM(P165:P166)</f>
        <v>912079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1071175</v>
      </c>
      <c r="P165" s="28">
        <v>912079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55947.02</v>
      </c>
      <c r="P195" s="34">
        <f>P196+P200+P204+P208+P211</f>
        <v>248389.76000000001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55947.02</v>
      </c>
      <c r="P196" s="34">
        <f>SUM(P197:P198)</f>
        <v>248389.76000000001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55947.02</v>
      </c>
      <c r="P197" s="28">
        <v>248389.76000000001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7605257.2599999998</v>
      </c>
      <c r="P215" s="34">
        <f>P216+P225+P229+P236+P239+P242</f>
        <v>113421.61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7605257.2599999998</v>
      </c>
      <c r="P216" s="34">
        <f>SUM(P217:P224)</f>
        <v>113421.61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113421.61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7603098.3099999996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2158.9499999999998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212192433.06999999</v>
      </c>
      <c r="P255" s="34">
        <f>P109+P140+P182+P195+P215+P252</f>
        <v>177784736.36000001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39813788.039999992</v>
      </c>
      <c r="P257" s="34">
        <f>P106-P255</f>
        <v>62595471.539999992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2019-06-17T18:55:44Z</cp:lastPrinted>
  <dcterms:created xsi:type="dcterms:W3CDTF">2010-12-03T18:40:30Z</dcterms:created>
  <dcterms:modified xsi:type="dcterms:W3CDTF">2019-08-09T19:10:29Z</dcterms:modified>
</cp:coreProperties>
</file>