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ez\Desktop\Cuentas publicas\"/>
    </mc:Choice>
  </mc:AlternateContent>
  <workbookProtection workbookPassword="CEE3" lockStructure="1"/>
  <bookViews>
    <workbookView xWindow="0" yWindow="0" windowWidth="28710" windowHeight="14010"/>
  </bookViews>
  <sheets>
    <sheet name="Hoja1" sheetId="1" r:id="rId1"/>
  </sheets>
  <definedNames>
    <definedName name="_xlnm.Print_Area" localSheetId="0">Hoja1!$A$1:$P$294</definedName>
    <definedName name="_xlnm.Print_Titles" localSheetId="0">Hoja1!$1:$6</definedName>
  </definedNames>
  <calcPr calcId="152511"/>
</workbook>
</file>

<file path=xl/calcChain.xml><?xml version="1.0" encoding="utf-8"?>
<calcChain xmlns="http://schemas.openxmlformats.org/spreadsheetml/2006/main">
  <c r="P102" i="1" l="1"/>
  <c r="O102" i="1"/>
  <c r="O40" i="1"/>
  <c r="P267" i="1"/>
  <c r="P266" i="1" s="1"/>
  <c r="O267" i="1"/>
  <c r="O266" i="1" s="1"/>
  <c r="O255" i="1"/>
  <c r="P255" i="1"/>
  <c r="P252" i="1"/>
  <c r="O252" i="1"/>
  <c r="O249" i="1"/>
  <c r="P249" i="1"/>
  <c r="P242" i="1"/>
  <c r="O242" i="1"/>
  <c r="O238" i="1"/>
  <c r="O227" i="1" s="1"/>
  <c r="P238" i="1"/>
  <c r="P228" i="1"/>
  <c r="O228" i="1"/>
  <c r="P223" i="1"/>
  <c r="O223" i="1"/>
  <c r="O220" i="1"/>
  <c r="P220" i="1"/>
  <c r="P216" i="1"/>
  <c r="O216" i="1"/>
  <c r="O212" i="1"/>
  <c r="P212" i="1"/>
  <c r="P208" i="1"/>
  <c r="P207" i="1" s="1"/>
  <c r="O208" i="1"/>
  <c r="P203" i="1"/>
  <c r="O203" i="1"/>
  <c r="O199" i="1"/>
  <c r="O194" i="1" s="1"/>
  <c r="P199" i="1"/>
  <c r="P195" i="1"/>
  <c r="O195" i="1"/>
  <c r="P190" i="1"/>
  <c r="O190" i="1"/>
  <c r="O183" i="1"/>
  <c r="P183" i="1"/>
  <c r="P180" i="1"/>
  <c r="O180" i="1"/>
  <c r="O176" i="1"/>
  <c r="P176" i="1"/>
  <c r="P171" i="1"/>
  <c r="O171" i="1"/>
  <c r="O165" i="1"/>
  <c r="P165" i="1"/>
  <c r="P161" i="1"/>
  <c r="O161" i="1"/>
  <c r="O157" i="1"/>
  <c r="P157" i="1"/>
  <c r="P153" i="1"/>
  <c r="P152" i="1" s="1"/>
  <c r="P269" i="1" s="1"/>
  <c r="O153" i="1"/>
  <c r="P141" i="1"/>
  <c r="O141" i="1"/>
  <c r="O130" i="1"/>
  <c r="O121" i="1" s="1"/>
  <c r="O269" i="1" s="1"/>
  <c r="P130" i="1"/>
  <c r="P122" i="1"/>
  <c r="O122" i="1"/>
  <c r="O108" i="1"/>
  <c r="P108" i="1"/>
  <c r="P105" i="1"/>
  <c r="O105" i="1"/>
  <c r="O95" i="1"/>
  <c r="O90" i="1" s="1"/>
  <c r="P95" i="1"/>
  <c r="P91" i="1"/>
  <c r="O91" i="1"/>
  <c r="P81" i="1"/>
  <c r="O81" i="1"/>
  <c r="P74" i="1"/>
  <c r="O74" i="1"/>
  <c r="P68" i="1"/>
  <c r="P9" i="1" s="1"/>
  <c r="P118" i="1" s="1"/>
  <c r="P276" i="1" s="1"/>
  <c r="O68" i="1"/>
  <c r="P58" i="1"/>
  <c r="O58" i="1"/>
  <c r="O47" i="1"/>
  <c r="P47" i="1"/>
  <c r="P40" i="1"/>
  <c r="P32" i="1"/>
  <c r="O32" i="1"/>
  <c r="O28" i="1"/>
  <c r="P28" i="1"/>
  <c r="P21" i="1"/>
  <c r="O21" i="1"/>
  <c r="O9" i="1" s="1"/>
  <c r="O118" i="1" s="1"/>
  <c r="O276" i="1" s="1"/>
  <c r="P10" i="1"/>
  <c r="O10" i="1"/>
  <c r="O73" i="1"/>
  <c r="P227" i="1"/>
  <c r="O207" i="1"/>
  <c r="P194" i="1"/>
  <c r="O152" i="1"/>
  <c r="P121" i="1"/>
  <c r="P90" i="1"/>
  <c r="P73" i="1"/>
</calcChain>
</file>

<file path=xl/sharedStrings.xml><?xml version="1.0" encoding="utf-8"?>
<sst xmlns="http://schemas.openxmlformats.org/spreadsheetml/2006/main" count="440" uniqueCount="427">
  <si>
    <t>GASTOS Y OTRAS PÉRDIDAS</t>
  </si>
  <si>
    <t>INGRESOS Y OTROS BENEFICIOS</t>
  </si>
  <si>
    <t>4100</t>
  </si>
  <si>
    <t>INGRESOS DE GESTIÓN</t>
  </si>
  <si>
    <t>4110</t>
  </si>
  <si>
    <t>IMPUESTOS</t>
  </si>
  <si>
    <t>4111</t>
  </si>
  <si>
    <t>IMPUESTOS SOBRE LOS INGRESOS</t>
  </si>
  <si>
    <t>4112</t>
  </si>
  <si>
    <t>IMPUESTOS SOBRE EL PATRIMONIO</t>
  </si>
  <si>
    <t>4113</t>
  </si>
  <si>
    <t>IMPUESTO SOBRE LA PRODUCCIÓN, EL CONSUMO Y LAS TRANSACCIONES</t>
  </si>
  <si>
    <t>4114</t>
  </si>
  <si>
    <t>IMPUESTOS AL COMERCIO EXTERIOR</t>
  </si>
  <si>
    <t>4115</t>
  </si>
  <si>
    <t>IMPUESTOS SOBRE NÓMINAS Y ASIMILABLES</t>
  </si>
  <si>
    <t>4116</t>
  </si>
  <si>
    <t>IMPUESTOS ECOLÓGICOS</t>
  </si>
  <si>
    <t>4117</t>
  </si>
  <si>
    <t>ACCESORIOS DE IMPUESTOS</t>
  </si>
  <si>
    <t>4119</t>
  </si>
  <si>
    <t>OTROS IMPUESTOS</t>
  </si>
  <si>
    <t>4120</t>
  </si>
  <si>
    <t>CUOTAS Y APORTACIONES DE SEGURIDAD SOCIAL</t>
  </si>
  <si>
    <t>4121</t>
  </si>
  <si>
    <t>APORTACIONES PARA FONDOS DE VIVIENDA</t>
  </si>
  <si>
    <t>4122</t>
  </si>
  <si>
    <t>4123</t>
  </si>
  <si>
    <t>CUOTAS DE AHORRO PARA EL RETIRO</t>
  </si>
  <si>
    <t>4124</t>
  </si>
  <si>
    <t>ACCESORIOS DE CUOTAS Y APORTACIONES PARA LA SEGURIDAD SOCIAL</t>
  </si>
  <si>
    <t>4129</t>
  </si>
  <si>
    <t>OTRAS CUOTAS Y APORTACIONES PARA LA SEGURIDAD SOCIAL</t>
  </si>
  <si>
    <t>4130</t>
  </si>
  <si>
    <t>CONTRIBUCIONES DE MEJORAS</t>
  </si>
  <si>
    <t>4131</t>
  </si>
  <si>
    <t>CONTRIBUCIÓN DE MEJORAS POR OBRAS PÚBLICAS</t>
  </si>
  <si>
    <t>4140</t>
  </si>
  <si>
    <t>DERECHOS</t>
  </si>
  <si>
    <t>4141</t>
  </si>
  <si>
    <t>DERECHOS POR EL USO, GOCE, APROVECHAMIENTO O EXPLOTACIÓN DE BIENES DE DOMINIO PÚBLICO</t>
  </si>
  <si>
    <t>4142</t>
  </si>
  <si>
    <t>4143</t>
  </si>
  <si>
    <t>DERECHOS POR PRESTACIÓN DE SERVICIOS</t>
  </si>
  <si>
    <t>4144</t>
  </si>
  <si>
    <t>ACCESORIOS DE DERECHO</t>
  </si>
  <si>
    <t>4149</t>
  </si>
  <si>
    <t>OTROS DERECHOS</t>
  </si>
  <si>
    <t>4150</t>
  </si>
  <si>
    <t>4151</t>
  </si>
  <si>
    <t>4152</t>
  </si>
  <si>
    <t>4153</t>
  </si>
  <si>
    <t>4159</t>
  </si>
  <si>
    <t>4160</t>
  </si>
  <si>
    <t>4161</t>
  </si>
  <si>
    <t>INCENTIVOS DERIVADOS DE LA COLABORACIÓN FISCAL</t>
  </si>
  <si>
    <t>4162</t>
  </si>
  <si>
    <t>MULTAS</t>
  </si>
  <si>
    <t>4163</t>
  </si>
  <si>
    <t>INDEMNIZACIONES</t>
  </si>
  <si>
    <t>4164</t>
  </si>
  <si>
    <t>REINTEGROS</t>
  </si>
  <si>
    <t>4165</t>
  </si>
  <si>
    <t>APROVECHAMIENTOS PROVENIENTES DE OBRAS PÚBLICAS</t>
  </si>
  <si>
    <t>4166</t>
  </si>
  <si>
    <t>4167</t>
  </si>
  <si>
    <t>4168</t>
  </si>
  <si>
    <t>ACCESORIOS DE APROVECHAMIENTO</t>
  </si>
  <si>
    <t>4169</t>
  </si>
  <si>
    <t>OTROS APROVECHAMIENTOS</t>
  </si>
  <si>
    <t>4170</t>
  </si>
  <si>
    <t>4171</t>
  </si>
  <si>
    <t>4172</t>
  </si>
  <si>
    <t>4173</t>
  </si>
  <si>
    <t>4174</t>
  </si>
  <si>
    <t>4190</t>
  </si>
  <si>
    <t>4191</t>
  </si>
  <si>
    <t>4192</t>
  </si>
  <si>
    <t>4200</t>
  </si>
  <si>
    <t>4210</t>
  </si>
  <si>
    <t>PARTICIPACIONES Y APORTACIONES</t>
  </si>
  <si>
    <t>4211</t>
  </si>
  <si>
    <t>PARTICIPACIONES</t>
  </si>
  <si>
    <t>4212</t>
  </si>
  <si>
    <t>APORTACIONES</t>
  </si>
  <si>
    <t>4213</t>
  </si>
  <si>
    <t>CONVENIOS</t>
  </si>
  <si>
    <t>4220</t>
  </si>
  <si>
    <t>4221</t>
  </si>
  <si>
    <t>TRANSFERENCIAS INTERNAS Y ASIGNACIONES AL SECTOR PÚBLICO</t>
  </si>
  <si>
    <t>4222</t>
  </si>
  <si>
    <t>4223</t>
  </si>
  <si>
    <t>SUBSIDIOS Y SUBVENCIONES</t>
  </si>
  <si>
    <t>4224</t>
  </si>
  <si>
    <t>AYUDAS SOCIALES</t>
  </si>
  <si>
    <t>4225</t>
  </si>
  <si>
    <t>PENSIONES Y JUBILACIONES</t>
  </si>
  <si>
    <t>4300</t>
  </si>
  <si>
    <t>OTROS INGRESOS Y BENEFICIOS</t>
  </si>
  <si>
    <t>4310</t>
  </si>
  <si>
    <t>INGRESOS FINANCIEROS</t>
  </si>
  <si>
    <t>4311</t>
  </si>
  <si>
    <t>4319</t>
  </si>
  <si>
    <t>OTROS INGRESOS FINANCIEROS</t>
  </si>
  <si>
    <t>4320</t>
  </si>
  <si>
    <t>4321</t>
  </si>
  <si>
    <t>4322</t>
  </si>
  <si>
    <t>INCREMENTO POR VARIACIÓN DE INVENTARIOS DE MERCANCÍAS TERMINADAS</t>
  </si>
  <si>
    <t>4323</t>
  </si>
  <si>
    <t>INCREMENTO POR VARIACIÓN DE INVENTARIOS DE MERCANCÍAS EN PROCESO DE ELABORACIÓN</t>
  </si>
  <si>
    <t>4324</t>
  </si>
  <si>
    <t>INCREMENTO POR VARIACIÓN DE INVENTARIOS DE MATERIAS PRIMAS, MATERIALES Y SUMINISTROS PARA PRODUCCIÓN</t>
  </si>
  <si>
    <t>4325</t>
  </si>
  <si>
    <t>INCREMENTO POR VARIACIÓN DE ALMACÉN DE MERCANCÍAS PRIMAS, MATERIALES Y SUMINISTROS DE CONSUMO</t>
  </si>
  <si>
    <t>4330</t>
  </si>
  <si>
    <t>DISMINUCIÓN DEL EXCESO DE ESTIMACIONES POR PÉRDIDA O DETERIORO U OBSOLESCENCIA</t>
  </si>
  <si>
    <t>4340</t>
  </si>
  <si>
    <t>DISMINUCIÓN DEL EXCESO DE PROVISIONES</t>
  </si>
  <si>
    <t>4341</t>
  </si>
  <si>
    <t>4390</t>
  </si>
  <si>
    <t>4391</t>
  </si>
  <si>
    <t>4392</t>
  </si>
  <si>
    <t>BONIFICACIÓNES Y DESCUENTOS OBTENIDOS</t>
  </si>
  <si>
    <t>4393</t>
  </si>
  <si>
    <t>4394</t>
  </si>
  <si>
    <t>DIFERENCIAS DE COTIZACIONES A FAVOR EN VALORES NEGOCIABLES</t>
  </si>
  <si>
    <t>4395</t>
  </si>
  <si>
    <t>RESULTADO POR POSICIÓN MONETARIA</t>
  </si>
  <si>
    <t>4396</t>
  </si>
  <si>
    <t>UTILIDADES POR PARTICIPACIÓN PATRIMONIAL</t>
  </si>
  <si>
    <t>4399</t>
  </si>
  <si>
    <t>OTROS INGRESOS Y BENEFICIOS VARIOS</t>
  </si>
  <si>
    <t>5100</t>
  </si>
  <si>
    <t>GASTOS DE FUNCIONAMIENTO</t>
  </si>
  <si>
    <t>5110</t>
  </si>
  <si>
    <t>SERVICIOS PERSONALES</t>
  </si>
  <si>
    <t>5111</t>
  </si>
  <si>
    <t>REMUNERACIONES AL PERSONAL DE CARÁCTER PERMANENTE</t>
  </si>
  <si>
    <t>5112</t>
  </si>
  <si>
    <t>REMUNERACIONES AL PERSONAL DE CARÁCTER TRANSITORIO</t>
  </si>
  <si>
    <t>5113</t>
  </si>
  <si>
    <t>REMUNERACIONES ADICIONALES Y ESPECIALES</t>
  </si>
  <si>
    <t>5114</t>
  </si>
  <si>
    <t>SEGURIDAD SOCIAL</t>
  </si>
  <si>
    <t>5115</t>
  </si>
  <si>
    <t>OTRAS PRESTACIONES SOCIALES Y ECONÓMICAS</t>
  </si>
  <si>
    <t>5116</t>
  </si>
  <si>
    <t>PAGO DE ESTÍMULOS A SERVIDORES PÚBLICOS</t>
  </si>
  <si>
    <t>5120</t>
  </si>
  <si>
    <t>MATERIALES Y SUMINISTROS</t>
  </si>
  <si>
    <t>5121</t>
  </si>
  <si>
    <t>MATERIALES DE ADMINISTRACIÓN, EMISIÓN DE DOCUMENTOS Y ARTÍCULOS OFICIALES</t>
  </si>
  <si>
    <t>5122</t>
  </si>
  <si>
    <t>ALIMENTOS Y UTENSILIOS</t>
  </si>
  <si>
    <t>5123</t>
  </si>
  <si>
    <t>MATERIAS PRIMAS Y MATERIALES DE PRODUCCIÓN Y COMERCIALIZACIÓN</t>
  </si>
  <si>
    <t>5124</t>
  </si>
  <si>
    <t>MATERIALES Y ARTÍCULOS DE CONSTRUCCIÓN Y DE REPARACIÓN</t>
  </si>
  <si>
    <t>5125</t>
  </si>
  <si>
    <t>PRODUCTOS QUÍMICOS, FARMACÉUTICOS Y DE LABORATORIO</t>
  </si>
  <si>
    <t>5126</t>
  </si>
  <si>
    <t>COMBUSTIBLES, LUBRICANTES Y ADITIVOS</t>
  </si>
  <si>
    <t>5127</t>
  </si>
  <si>
    <t>VESTUARIO, BLANCOS, PRENDAS DE PROTECCIÓN Y ARTÍCULOS DEPORTIVOS</t>
  </si>
  <si>
    <t>5128</t>
  </si>
  <si>
    <t>MATERIALES Y SUMINISTROS PARA SEGURIDAD</t>
  </si>
  <si>
    <t>5129</t>
  </si>
  <si>
    <t>HERRAMIENTAS, REFACCIONES Y ACCESORIOS MENORES</t>
  </si>
  <si>
    <t>5130</t>
  </si>
  <si>
    <t>SERVICIOS GENERALES</t>
  </si>
  <si>
    <t>5131</t>
  </si>
  <si>
    <t>SERVICIOS BÁSICOS</t>
  </si>
  <si>
    <t>5132</t>
  </si>
  <si>
    <t>SERVICIOS DE ARRENDAMIENTO</t>
  </si>
  <si>
    <t>5133</t>
  </si>
  <si>
    <t>SERVICIOS PROFESIONALES, CIENTÍFICOS, TÉCNICOS Y OTROS SERVICIOS</t>
  </si>
  <si>
    <t>5134</t>
  </si>
  <si>
    <t>SERVICIOS FINANCIEROS, BANCARIOS Y COMERCIALES</t>
  </si>
  <si>
    <t>5135</t>
  </si>
  <si>
    <t>SERVICIOS DE INSTALACIÓN, REPARACIÓN, MANTENIMIENTO Y CONSERVACIÓN</t>
  </si>
  <si>
    <t>5136</t>
  </si>
  <si>
    <t>SERVICIOS DE COMUNICACIÓN SOCIAL Y PUBLICIDAD</t>
  </si>
  <si>
    <t>5137</t>
  </si>
  <si>
    <t>SERVICIOS DE TRASLADO Y VIÁTICOS</t>
  </si>
  <si>
    <t>5138</t>
  </si>
  <si>
    <t>SERVICIOS OFICIALES</t>
  </si>
  <si>
    <t>5139</t>
  </si>
  <si>
    <t>OTROS SERVICIOS GENERALES</t>
  </si>
  <si>
    <t>5200</t>
  </si>
  <si>
    <t>TRANSFERENCIAS, ASIGNACIONES, SUBSIDIOS Y OTRAS  AYUDAS</t>
  </si>
  <si>
    <t>5210</t>
  </si>
  <si>
    <t>5211</t>
  </si>
  <si>
    <t>ASIGNACIONES AL SECTOR PÚBLICO</t>
  </si>
  <si>
    <t>5212</t>
  </si>
  <si>
    <t>TRANSFERENCIAS INTERNAS AL SECTOR PÚBLICO</t>
  </si>
  <si>
    <t>5220</t>
  </si>
  <si>
    <t>TRANSFERENCIAS  AL RESTO DEL SECTOR PÚBLICO</t>
  </si>
  <si>
    <t>5221</t>
  </si>
  <si>
    <t>TRANSFERENCIAS A ENTIDADES PARAESTATALES</t>
  </si>
  <si>
    <t>5222</t>
  </si>
  <si>
    <t>TRANSFERENCIAS A ENTIDADES FEDERATIVAS Y MUNICIPIOS</t>
  </si>
  <si>
    <t>5230</t>
  </si>
  <si>
    <t>5231</t>
  </si>
  <si>
    <t>SUBSIDIOS</t>
  </si>
  <si>
    <t>5232</t>
  </si>
  <si>
    <t xml:space="preserve">SUBVENCIONES  </t>
  </si>
  <si>
    <t>5240</t>
  </si>
  <si>
    <t>5241</t>
  </si>
  <si>
    <t>AYUDAS SOCIALES A PERSONAS</t>
  </si>
  <si>
    <t>5242</t>
  </si>
  <si>
    <t xml:space="preserve">BECAS   </t>
  </si>
  <si>
    <t>5243</t>
  </si>
  <si>
    <t>AYUDAS SOCIALES A INSTITUCIONES</t>
  </si>
  <si>
    <t>5244</t>
  </si>
  <si>
    <t>AYUDAS SOCIALES POR DESASTRES NATURALES Y OTROS SINIESTROS</t>
  </si>
  <si>
    <t>5250</t>
  </si>
  <si>
    <t>5251</t>
  </si>
  <si>
    <t>PENSIONES</t>
  </si>
  <si>
    <t>5252</t>
  </si>
  <si>
    <t>JUBILACIONES</t>
  </si>
  <si>
    <t>5259</t>
  </si>
  <si>
    <t>OTRAS PENSIONES Y JUBILACIONES</t>
  </si>
  <si>
    <t>5260</t>
  </si>
  <si>
    <t>TRANSFERENCIAS A FIDEICOMISOS, MANDATOS Y CONTRATOS ANÁLOGOS</t>
  </si>
  <si>
    <t>5261</t>
  </si>
  <si>
    <t>TRANSFERENCIAS A FIDEICOMISOS, MANDATOS Y CONTRATOS ANÁLOGOS AL GOBIERNO</t>
  </si>
  <si>
    <t>5262</t>
  </si>
  <si>
    <t>TRANSFERENCIAS A FIDEICOMISOS, MANDATOS Y CONTRATOS ANÁLOGOS A ENTIDADES PARAESTATALES</t>
  </si>
  <si>
    <t>5270</t>
  </si>
  <si>
    <t>TRANSFERENCIAS A LA SEGURIDAD SOCIAL</t>
  </si>
  <si>
    <t>5271</t>
  </si>
  <si>
    <t>TRASNFERENCIAS POR OBLIGACIONES DE LEY</t>
  </si>
  <si>
    <t>5280</t>
  </si>
  <si>
    <t>5281</t>
  </si>
  <si>
    <t>DONATIVOS A INSTITUCIONES SIN FINES DE LUCRO</t>
  </si>
  <si>
    <t>5282</t>
  </si>
  <si>
    <t>DONATIVOS A ENTIDADES FEDERATIVAS Y MUNICIPIOS</t>
  </si>
  <si>
    <t>5283</t>
  </si>
  <si>
    <t>DONATIVOS A FIDEICOMISOS, MANDATOS Y CONTRATOS ANÁLOGOS PRIVADOS</t>
  </si>
  <si>
    <t>5284</t>
  </si>
  <si>
    <t>DONATIVOS A FIDEICOMISOS, MANDATOS Y CONTRATOS ANÁLOGOS ESTATALES</t>
  </si>
  <si>
    <t>5285</t>
  </si>
  <si>
    <t>DONATIVOS INTERNACIONAL</t>
  </si>
  <si>
    <t>5290</t>
  </si>
  <si>
    <t>TRANSFERENCIAS AL EXTERIOR</t>
  </si>
  <si>
    <t>5291</t>
  </si>
  <si>
    <t>TRANSFERENCIAS AL EXTERIOR A GOBIERNOS EXTRANJEROS Y ORGANISMOS INTERNACIONALES</t>
  </si>
  <si>
    <t>5292</t>
  </si>
  <si>
    <t>TRANSFERENCIAS AL SECTOR PRIVADO EXTERNO</t>
  </si>
  <si>
    <t>5300</t>
  </si>
  <si>
    <t>5310</t>
  </si>
  <si>
    <t>5311</t>
  </si>
  <si>
    <t>PARTICIPACIONES DE LA FEDERACIÓN A ENTIDADES FEDERATIVAS Y MUNICIPIOS</t>
  </si>
  <si>
    <t>5312</t>
  </si>
  <si>
    <t>PARTICIPACIONES DE LAS ENTIDADES FEDERATIVAS A LOS MUNICIPIOS</t>
  </si>
  <si>
    <t>5320</t>
  </si>
  <si>
    <t>5321</t>
  </si>
  <si>
    <t>APORTACIONES DE LA FEDERACIÓN A ENTIDADES FEDERATIVAS Y MUNICIPIOS</t>
  </si>
  <si>
    <t>5322</t>
  </si>
  <si>
    <t>APORTACIONES DE LAS ENTIDADES FEDERATIVAS A LOS MUNICIPIOS</t>
  </si>
  <si>
    <t>5330</t>
  </si>
  <si>
    <t>5331</t>
  </si>
  <si>
    <t>CONVENIOS DE REASIGNACIÓN</t>
  </si>
  <si>
    <t>5332</t>
  </si>
  <si>
    <t>CONVENIOS DE DESCENTRALIZACIÓN Y OTROS</t>
  </si>
  <si>
    <t>5400</t>
  </si>
  <si>
    <t>INTERESES, COMISIONES Y OTROS GASTOS DE LA DEUDA PÚBLICA</t>
  </si>
  <si>
    <t>5410</t>
  </si>
  <si>
    <t>INTERESES DE LA DEUDA PÚBLICA</t>
  </si>
  <si>
    <t>5411</t>
  </si>
  <si>
    <t>INTERESES DE LA DEUDA PÚBLICA INTERNA</t>
  </si>
  <si>
    <t>5412</t>
  </si>
  <si>
    <t>INTERESES DE LA DEUDA PÚBLICA EXTERNA</t>
  </si>
  <si>
    <t>5420</t>
  </si>
  <si>
    <t>COMISIONES DE LA DEUDA PÚBLICA</t>
  </si>
  <si>
    <t>5421</t>
  </si>
  <si>
    <t>COMISIONES DE LA DEUDA PÚBLICA INTERNA</t>
  </si>
  <si>
    <t>5422</t>
  </si>
  <si>
    <t>COMISIONES DE LA DEUDA PÚBLICA EXTERNA</t>
  </si>
  <si>
    <t>5430</t>
  </si>
  <si>
    <t>GASTOS DE LA DEUDA PÚBLICA</t>
  </si>
  <si>
    <t>5431</t>
  </si>
  <si>
    <t>GASTOS DE LA DEUDA PÚBLICA INTERNA</t>
  </si>
  <si>
    <t>5432</t>
  </si>
  <si>
    <t>GASTOS DE LA DEUDA PÚBLICA EXTERNA</t>
  </si>
  <si>
    <t>5440</t>
  </si>
  <si>
    <t>COSTO POR COBERTURAS</t>
  </si>
  <si>
    <t>5441</t>
  </si>
  <si>
    <t>5450</t>
  </si>
  <si>
    <t>APOYOS FINANCIEROS</t>
  </si>
  <si>
    <t>5451</t>
  </si>
  <si>
    <t>APOYOS FINANCIEROS A INTERMEDIARIOS</t>
  </si>
  <si>
    <t>5452</t>
  </si>
  <si>
    <t>APOYOS FINANCIEROS A AHORRADORES Y DEUDORES DEL SISTEMA FINANCIERO NACIONAL</t>
  </si>
  <si>
    <t>5500</t>
  </si>
  <si>
    <t>OTROS GASTOS Y PÉRDIDAS EXTRAORDINARIAS</t>
  </si>
  <si>
    <t>5510</t>
  </si>
  <si>
    <t>ESTIMACIONES, DEPRECIACIONES, DETERIOROS, OBSOLESCENCIA Y AMORTIZACIONES</t>
  </si>
  <si>
    <t>5511</t>
  </si>
  <si>
    <t>ESTIMACIONES POR PÉRDIDA O DETERIORO DE ACTIVOS CIRCULANTES</t>
  </si>
  <si>
    <t>5512</t>
  </si>
  <si>
    <t>ESTIMACIONES POR PÉRDIDA O DETERIORO DE ACTIVO NO CIRCULANTE</t>
  </si>
  <si>
    <t>5513</t>
  </si>
  <si>
    <t>DEPRECIACIÓN DE BIENES INMUEBLES</t>
  </si>
  <si>
    <t>5514</t>
  </si>
  <si>
    <t>DEPRECIACIÓN DE INFRAESTRUCTURA</t>
  </si>
  <si>
    <t>5515</t>
  </si>
  <si>
    <t>DEPRECIACIÓN DE BIENES MUEBLES</t>
  </si>
  <si>
    <t>5516</t>
  </si>
  <si>
    <t>DETERIORO DE LOS ACTIVOS BIOLÓGICOS</t>
  </si>
  <si>
    <t>5517</t>
  </si>
  <si>
    <t>AMORTIZACIÓN DE ACTIVOS INTANGIBLES</t>
  </si>
  <si>
    <t>5520</t>
  </si>
  <si>
    <t xml:space="preserve">PROVISIONES  </t>
  </si>
  <si>
    <t>5521</t>
  </si>
  <si>
    <t>PROVISIONES DE PASIVOS A CORTO PLAZO</t>
  </si>
  <si>
    <t>5522</t>
  </si>
  <si>
    <t>PROVISIONES DE PASIVOS A LARGO PLAZO</t>
  </si>
  <si>
    <t>5530</t>
  </si>
  <si>
    <t>DISMINUCIÓN DE INVENTARIOS</t>
  </si>
  <si>
    <t>5531</t>
  </si>
  <si>
    <t>DISMINUCIÓN DE INVENTARIOS DE MERCANCÍAS PARA VENTA</t>
  </si>
  <si>
    <t>5532</t>
  </si>
  <si>
    <t>DISMINUCIÓN DE INVENTARIOS DE MERCANCÍAS TERMINADAS</t>
  </si>
  <si>
    <t>5533</t>
  </si>
  <si>
    <t>DISMINUCIÓN DE INVENTARIOS DE MERCANCÍAS EN PROCESO DE ELABORACIÓN</t>
  </si>
  <si>
    <t>5534</t>
  </si>
  <si>
    <t>DISMINUCIÓN DE INVENTARIOS DE MATERIAS PRIMAS, MATERIALES Y SUMINISTROS PARA PRODUCCIÓN</t>
  </si>
  <si>
    <t>5535</t>
  </si>
  <si>
    <t>DISMINUCIÓN DE ALMACÉN DE MATERIALES Y SUMINISTROS DE CONSUMO</t>
  </si>
  <si>
    <t>5540</t>
  </si>
  <si>
    <t>AUMENTO POR INSUFICIENCIA DE ESTIMACIONES POR PÉRDIDA O DETERIORO U OBSOLESCENCIA</t>
  </si>
  <si>
    <t>5541</t>
  </si>
  <si>
    <t>5550</t>
  </si>
  <si>
    <t>AUMENTO POR INSUFICIENCIA DE PROVISIONES</t>
  </si>
  <si>
    <t>5551</t>
  </si>
  <si>
    <t>5590</t>
  </si>
  <si>
    <t>OTROS GASTOS</t>
  </si>
  <si>
    <t>5591</t>
  </si>
  <si>
    <t>GASTOS DE EJERCICIOS ANTERIORES</t>
  </si>
  <si>
    <t>5592</t>
  </si>
  <si>
    <t>PÉRDIDAS POR RESPONSABILIDADES</t>
  </si>
  <si>
    <t>5593</t>
  </si>
  <si>
    <t>BONIFICACIONES Y DESCUENTOS OTORGADOS</t>
  </si>
  <si>
    <t>5594</t>
  </si>
  <si>
    <t>5595</t>
  </si>
  <si>
    <t>DIFERENCIAS DE COTIZACIONES NEGATIVAS EN VALORES NEGOCIABLES</t>
  </si>
  <si>
    <t>5596</t>
  </si>
  <si>
    <t>5597</t>
  </si>
  <si>
    <t>PÉRDIDAS POR PARTICIPACIÓN PATRIMONIAL</t>
  </si>
  <si>
    <t>5599</t>
  </si>
  <si>
    <t>OTROS GASTOS VARIOS</t>
  </si>
  <si>
    <t>CUENTA</t>
  </si>
  <si>
    <t>TOTAL DE GASTOS Y OTRAS PERDIDAS</t>
  </si>
  <si>
    <t>CONTRIBUCIONES DE MEJORAS, DERECHOS, PRODUCTOS Y APROVECHAMIENTOS NO COMPRENDIDOS EN LAS</t>
  </si>
  <si>
    <t>Bajo protesta de decir verdad declaramos que los Estados Financieros y sus Notas son razonablemente correctos y responsabilidad del emisor.</t>
  </si>
  <si>
    <t>INVERSIÓN PÚBLICA</t>
  </si>
  <si>
    <t>INVERSIÓN PÚBLICA NO CAPITALIZABLE</t>
  </si>
  <si>
    <t>DISMINUCIÓN DE BIENES POR PÉRDIDA, OBSOLESCENCIA Y DETERIORO</t>
  </si>
  <si>
    <t>CONSTRUCCIÓN EN BIENES NO CAPITALIZABLES</t>
  </si>
  <si>
    <t>RESULTADO DEL EJERCICIO (AHORRO/DESAHORRO)</t>
  </si>
  <si>
    <t>2018</t>
  </si>
  <si>
    <t>2019</t>
  </si>
  <si>
    <t>IMPUESTO NO COMPRENDIDOS EN LA LEY DE INGRESOS VIGENTES, CAUSADOS EN EJERCICIOS FISCALES ANTERIORES PENDIENTES DE LIQUIDACIÓN O PAGO</t>
  </si>
  <si>
    <t>CONTRIBUCIONES DE MEJORAS NO COMPRENDIDOS EN LA LEY DE INGRESOS VIGENTES, CAUSADOS EN EJERCICIOS FISCALES ANTERIORES PENDIENTES DE LIQUIDACIÓN O PAGO</t>
  </si>
  <si>
    <t>DERECHOS NO COMPRENDIDOS EN LA LEY DE INGRESOS VIGENTES, CAUSADOS EN EJERCICIOS FISCALES ANTERIORES PENDIENTES DE LIQUIDACIÓN O PAGO</t>
  </si>
  <si>
    <t>PRODUCTOS</t>
  </si>
  <si>
    <t>APROVECHAMIENTOS</t>
  </si>
  <si>
    <t>APROVECHAMIENTOS NO COMPRENDIDOS EN LA LEY DE INGRESOS VIGENTES, CAUSADOS EN EJERCICIOS FISCALES ANTERIORES PENDIENTES DE LIQUIDACIÓN O PAGO</t>
  </si>
  <si>
    <t>4175</t>
  </si>
  <si>
    <t>4176</t>
  </si>
  <si>
    <t>4177</t>
  </si>
  <si>
    <t>4178</t>
  </si>
  <si>
    <t>INGRESOS POR VENTA DE BIENES Y PRESTACIÓN DE SERVICIOS DE INSTITUCIONES PÚBLICAS DE SEGURIDAD SOCIAL</t>
  </si>
  <si>
    <t>INGRESOS POR VENTA DE BIENES Y PRESTACIÓN DE SERVICIOS DE 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</si>
  <si>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</si>
  <si>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</si>
  <si>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</si>
  <si>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</si>
  <si>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FINANCIERAS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</si>
  <si>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</si>
  <si>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</si>
  <si>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</si>
  <si>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FONDOS DISTINTOS DE APORTACIONES</t>
  </si>
  <si>
    <t>TRANSFERENCIAS, ASIGNACIONES, SUBSIDIOS Y SUBVENCIONES, Y PARTICIPACIONES Y JUBILACIONES</t>
  </si>
  <si>
    <t>TRANSFERENCIAS Y ASIGNACIONES</t>
  </si>
  <si>
    <t>TRANSFERENCIAS DEL FONDO MEXICANO DEL PETRÓLEO PARA LA ESTABILIZACIÓN Y EL DESARROLLO</t>
  </si>
  <si>
    <t>INTERESES GANADOS DE TÍTULOS, VALORES Y DEMÁS INSTITUCIONES FINANCIERAS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</si>
  <si>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</si>
  <si>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</si>
  <si>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</si>
  <si>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</si>
  <si>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PRESIDENTE MUNICIPAL</t>
  </si>
  <si>
    <t>INGRESOS POR VENTAS DE BIENES Y PRESTACIÓN DE SERVICIOS</t>
  </si>
  <si>
    <t>TOTAL DE INGRESOS Y OTROS BENEFICIOS</t>
  </si>
  <si>
    <t>OTROS INGRESOS DE EJERCICIOS ANTERIORES (Derogada)</t>
  </si>
  <si>
    <t>TRANSFERENCIAS DEL SECTOR PÚBLICO (Derogada)</t>
  </si>
  <si>
    <t>AYUDAS SOCIALES (Derogada)</t>
  </si>
  <si>
    <t>TRANSFERENCIAS DEL EXTERIOR (Derogada)</t>
  </si>
  <si>
    <t>FRACC. DE LEY DE ING. CAUSAD. EN EJER. FISCALES ANT. PEND. DE LIQUID. O PAGO (Derogada)</t>
  </si>
  <si>
    <t>IMPUESTOS NO COMPRENDIDOS  EN LAS FRACC. DE LA LEY DE ING. CAUSADOS EN EJER. FISCALES ANT. PEND. DE LIQUID. O PAGO (Derogada)</t>
  </si>
  <si>
    <t>APROVECHAMIENTOS POR APORTACIONES Y COOPERACIONES (Derogada)</t>
  </si>
  <si>
    <t>INCENTIVOS DERIVADOS DE LA COLABORACIÓN FISCAL (Derogada)</t>
  </si>
  <si>
    <t>ENAJENACIÓN DE BIENES MUEBLES NO SUJETOS A SER INVENTARIADOS (Derogada)</t>
  </si>
  <si>
    <t>ACCESORIOS DE PRODUCTOS (Derogada)</t>
  </si>
  <si>
    <t>DERECHOS A LOS HIDROCARBUROS (Derogada)</t>
  </si>
  <si>
    <t>CUOTAS PARA LA SEGURIDAD SOCIAL</t>
  </si>
  <si>
    <t>ESTADO DE ACTIVIDADES</t>
  </si>
  <si>
    <t>PRODUCTOS NO COMPRENDIDOS EN LA LEY DE INGRESOS VIGENTE, CAUSADOS EN EJERCICIOS FISCALES ANTERIORES PENDIENTES DE LIQUIDACIÓN O PAGO</t>
  </si>
  <si>
    <t>OTROS PRODUCTOS QUE GENERAN INGRESOS CORRIENTES (Derogada)</t>
  </si>
  <si>
    <t>INCREMENTO POR VARIACIÓN DE INVENTARIOS</t>
  </si>
  <si>
    <t>INCREMENTO POR VARIACIÓN DE INVENTARIOS DE MERCANCÍAS PARA VENTA</t>
  </si>
  <si>
    <t>DONATIVOS</t>
  </si>
  <si>
    <t>INGRESOS NO COMPRENDIDOS EN LAS FRACCIONES DE LA LEY DE INGRESOS CAUSADOS EN EJERCICIOS FISCALES ANTERIORES PENDIENTES DE LIQUIDAR O PAGO (Derogada)</t>
  </si>
  <si>
    <t>CUENTAS DE CIERRE CONTABLE</t>
  </si>
  <si>
    <t>6100</t>
  </si>
  <si>
    <t>RESUMEN DE INGRESOS Y GASTOS</t>
  </si>
  <si>
    <t>6200</t>
  </si>
  <si>
    <t>AHORRO DE LA GESTIÓN</t>
  </si>
  <si>
    <t>6300</t>
  </si>
  <si>
    <t>DESAHORRO DE LA GESTIÓN</t>
  </si>
  <si>
    <t>MUNICIPIO SAN JUAN DE LOS LAGOS</t>
  </si>
  <si>
    <t>DEL 1 DE ENERO AL 31 DE OCTUBRE DE 2019</t>
  </si>
  <si>
    <t>L.C.I. JESUS UBALDO MEDINA BRISEÑO</t>
  </si>
  <si>
    <t>L.C.P. FELIPE DE JESUS RUIZ PEREZ</t>
  </si>
  <si>
    <t>FUNIONARIO ENCARGADO DE LA HACIENDA PUBLICA MUNICIPAL</t>
  </si>
  <si>
    <t>ASEJ2019-10-22-05-2020-1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</si>
</sst>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28"/>
      <color theme="1"/>
      <name val="C39HrP24DhTt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64">
    <xf numFmtId="0" fontId="0" fillId="0" borderId="0" xfId="0"/>
    <xf numFmtId="0" fontId="5" fillId="0" borderId="0" xfId="0" applyFont="1"/>
    <xf numFmtId="0" fontId="5" fillId="2" borderId="1" xfId="0" applyFont="1" applyFill="1" applyBorder="1" applyAlignment="1">
      <alignment horizontal="left"/>
    </xf>
    <xf numFmtId="0" fontId="5" fillId="2" borderId="2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6" fillId="2" borderId="3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8" fillId="2" borderId="5" xfId="0" applyFont="1" applyFill="1" applyBorder="1" applyAlignment="1">
      <alignment horizontal="left"/>
    </xf>
    <xf numFmtId="0" fontId="8" fillId="0" borderId="7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164" fontId="5" fillId="2" borderId="2" xfId="0" applyNumberFormat="1" applyFont="1" applyFill="1" applyBorder="1" applyAlignment="1">
      <alignment horizontal="right" vertical="center"/>
    </xf>
    <xf numFmtId="164" fontId="5" fillId="2" borderId="8" xfId="0" applyNumberFormat="1" applyFont="1" applyFill="1" applyBorder="1" applyAlignment="1">
      <alignment horizontal="right" vertical="center"/>
    </xf>
    <xf numFmtId="164" fontId="5" fillId="0" borderId="0" xfId="0" applyNumberFormat="1" applyFont="1" applyAlignment="1">
      <alignment horizontal="right" vertical="center"/>
    </xf>
    <xf numFmtId="164" fontId="5" fillId="0" borderId="9" xfId="0" applyNumberFormat="1" applyFont="1" applyBorder="1" applyAlignment="1">
      <alignment horizontal="right" vertical="center"/>
    </xf>
    <xf numFmtId="164" fontId="5" fillId="0" borderId="8" xfId="0" applyNumberFormat="1" applyFont="1" applyBorder="1" applyAlignment="1">
      <alignment horizontal="right" vertical="center"/>
    </xf>
    <xf numFmtId="164" fontId="7" fillId="0" borderId="0" xfId="0" applyNumberFormat="1" applyFont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64" fontId="9" fillId="0" borderId="0" xfId="0" applyNumberFormat="1" applyFont="1" applyBorder="1" applyAlignment="1">
      <alignment horizontal="center" vertical="center"/>
    </xf>
    <xf numFmtId="164" fontId="5" fillId="0" borderId="0" xfId="0" applyNumberFormat="1" applyFont="1" applyBorder="1" applyAlignment="1">
      <alignment horizontal="right" vertical="center"/>
    </xf>
    <xf numFmtId="164" fontId="6" fillId="2" borderId="10" xfId="0" quotePrefix="1" applyNumberFormat="1" applyFont="1" applyFill="1" applyBorder="1" applyAlignment="1">
      <alignment horizontal="center" vertical="center"/>
    </xf>
    <xf numFmtId="164" fontId="6" fillId="2" borderId="11" xfId="0" quotePrefix="1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6" fillId="0" borderId="0" xfId="0" applyFont="1" applyAlignment="1"/>
    <xf numFmtId="0" fontId="3" fillId="0" borderId="6" xfId="0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/>
    <xf numFmtId="0" fontId="2" fillId="0" borderId="0" xfId="0" applyFont="1" applyFill="1"/>
    <xf numFmtId="0" fontId="4" fillId="0" borderId="3" xfId="0" applyFont="1" applyBorder="1" applyAlignment="1">
      <alignment horizontal="left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164" fontId="5" fillId="0" borderId="12" xfId="0" applyNumberFormat="1" applyFont="1" applyBorder="1" applyAlignment="1">
      <alignment horizontal="right" vertical="center" shrinkToFit="1"/>
    </xf>
    <xf numFmtId="164" fontId="5" fillId="0" borderId="13" xfId="0" applyNumberFormat="1" applyFont="1" applyBorder="1" applyAlignment="1">
      <alignment horizontal="right" vertical="center" shrinkToFit="1"/>
    </xf>
    <xf numFmtId="164" fontId="6" fillId="0" borderId="10" xfId="0" applyNumberFormat="1" applyFont="1" applyBorder="1" applyAlignment="1">
      <alignment horizontal="right" vertical="center" shrinkToFit="1"/>
    </xf>
    <xf numFmtId="164" fontId="5" fillId="0" borderId="14" xfId="0" applyNumberFormat="1" applyFont="1" applyBorder="1" applyAlignment="1">
      <alignment horizontal="right" vertical="center" shrinkToFit="1"/>
    </xf>
    <xf numFmtId="164" fontId="5" fillId="0" borderId="15" xfId="0" applyNumberFormat="1" applyFont="1" applyBorder="1" applyAlignment="1">
      <alignment horizontal="right" vertical="center" shrinkToFit="1"/>
    </xf>
    <xf numFmtId="164" fontId="6" fillId="0" borderId="11" xfId="0" applyNumberFormat="1" applyFont="1" applyBorder="1" applyAlignment="1">
      <alignment horizontal="right" vertical="center" shrinkToFit="1"/>
    </xf>
    <xf numFmtId="164" fontId="6" fillId="0" borderId="14" xfId="0" applyNumberFormat="1" applyFont="1" applyBorder="1" applyAlignment="1">
      <alignment horizontal="right" vertical="center" shrinkToFit="1"/>
    </xf>
    <xf numFmtId="164" fontId="6" fillId="0" borderId="15" xfId="0" applyNumberFormat="1" applyFont="1" applyBorder="1" applyAlignment="1">
      <alignment horizontal="right" vertical="center" shrinkToFit="1"/>
    </xf>
    <xf numFmtId="0" fontId="6" fillId="0" borderId="4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164" fontId="5" fillId="0" borderId="14" xfId="0" applyNumberFormat="1" applyFont="1" applyBorder="1" applyAlignment="1">
      <alignment horizontal="right" vertical="center"/>
    </xf>
    <xf numFmtId="164" fontId="5" fillId="0" borderId="15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left"/>
    </xf>
    <xf numFmtId="0" fontId="10" fillId="2" borderId="7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0" fontId="10" fillId="2" borderId="13" xfId="0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11" fillId="2" borderId="15" xfId="0" applyFont="1" applyFill="1" applyBorder="1" applyAlignment="1">
      <alignment horizontal="center"/>
    </xf>
    <xf numFmtId="0" fontId="12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center" shrinkToFit="1"/>
    </xf>
    <xf numFmtId="0" fontId="6" fillId="0" borderId="0" xfId="0" applyFont="1" applyAlignment="1">
      <alignment horizontal="center" vertical="center" wrapText="1" shrinkToFit="1"/>
    </xf>
  </cellXfs>
  <cellStyles count="3">
    <cellStyle name="Normal" xfId="0" builtinId="0"/>
    <cellStyle name="Normal 2" xfId="1"/>
    <cellStyle name="Porcentu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465668</xdr:colOff>
      <xdr:row>289</xdr:row>
      <xdr:rowOff>0</xdr:rowOff>
    </xdr:from>
    <xdr:to>
      <xdr:col>15</xdr:col>
      <xdr:colOff>381001</xdr:colOff>
      <xdr:row>293</xdr:row>
      <xdr:rowOff>42333</xdr:rowOff>
    </xdr:to>
    <xdr:sp macro="" textlink="">
      <xdr:nvSpPr>
        <xdr:cNvPr id="2" name="1 Rectángulo"/>
        <xdr:cNvSpPr/>
      </xdr:nvSpPr>
      <xdr:spPr>
        <a:xfrm>
          <a:off x="8223251" y="44174833"/>
          <a:ext cx="910167" cy="677333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000"/>
            <a:t>SELLO</a:t>
          </a:r>
        </a:p>
      </xdr:txBody>
    </xdr:sp>
    <xdr:clientData/>
  </xdr:twoCellAnchor>
  <xdr:twoCellAnchor>
    <xdr:from>
      <xdr:col>8</xdr:col>
      <xdr:colOff>338671</xdr:colOff>
      <xdr:row>283</xdr:row>
      <xdr:rowOff>2</xdr:rowOff>
    </xdr:from>
    <xdr:to>
      <xdr:col>13</xdr:col>
      <xdr:colOff>96421</xdr:colOff>
      <xdr:row>283</xdr:row>
      <xdr:rowOff>2</xdr:rowOff>
    </xdr:to>
    <xdr:cxnSp macro="">
      <xdr:nvCxnSpPr>
        <xdr:cNvPr id="3" name="4 Conector recto"/>
        <xdr:cNvCxnSpPr/>
      </xdr:nvCxnSpPr>
      <xdr:spPr>
        <a:xfrm>
          <a:off x="4318004" y="43508085"/>
          <a:ext cx="252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522828</xdr:colOff>
      <xdr:row>283</xdr:row>
      <xdr:rowOff>4232</xdr:rowOff>
    </xdr:from>
    <xdr:to>
      <xdr:col>7</xdr:col>
      <xdr:colOff>79495</xdr:colOff>
      <xdr:row>283</xdr:row>
      <xdr:rowOff>4232</xdr:rowOff>
    </xdr:to>
    <xdr:cxnSp macro="">
      <xdr:nvCxnSpPr>
        <xdr:cNvPr id="4" name="4 Conector recto"/>
        <xdr:cNvCxnSpPr/>
      </xdr:nvCxnSpPr>
      <xdr:spPr>
        <a:xfrm>
          <a:off x="1051995" y="43512315"/>
          <a:ext cx="252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3"/>
  <sheetViews>
    <sheetView tabSelected="1" topLeftCell="A244" zoomScale="90" zoomScaleNormal="90" workbookViewId="0">
      <selection activeCell="J285" sqref="J285:M285"/>
    </sheetView>
  </sheetViews>
  <sheetFormatPr baseColWidth="10" defaultRowHeight="12.75"/>
  <cols>
    <col min="1" max="1" width="8" style="4" customWidth="1"/>
    <col min="2" max="2" width="7.85546875" style="4" customWidth="1"/>
    <col min="3" max="12" width="7.28515625" style="4" customWidth="1"/>
    <col min="13" max="13" width="12.140625" style="4" customWidth="1"/>
    <col min="14" max="14" width="15.140625" style="4" customWidth="1"/>
    <col min="15" max="15" width="14.85546875" style="20" customWidth="1"/>
    <col min="16" max="16" width="14.7109375" style="20" customWidth="1"/>
    <col min="17" max="16384" width="11.42578125" style="1"/>
  </cols>
  <sheetData>
    <row r="1" spans="1:16" ht="17.100000000000001" customHeight="1">
      <c r="A1" s="55" t="s">
        <v>421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</row>
    <row r="2" spans="1:16" ht="17.100000000000001" customHeight="1">
      <c r="A2" s="55" t="s">
        <v>407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7"/>
    </row>
    <row r="3" spans="1:16" ht="17.100000000000001" customHeight="1">
      <c r="A3" s="58" t="s">
        <v>422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60"/>
    </row>
    <row r="4" spans="1:16" ht="4.5" customHeight="1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18"/>
      <c r="P4" s="19"/>
    </row>
    <row r="5" spans="1:16" ht="3" customHeight="1"/>
    <row r="6" spans="1:16">
      <c r="A6" s="14" t="s">
        <v>352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28" t="s">
        <v>362</v>
      </c>
      <c r="P6" s="29" t="s">
        <v>361</v>
      </c>
    </row>
    <row r="7" spans="1:16" ht="2.25" customHeight="1"/>
    <row r="8" spans="1:16">
      <c r="A8" s="15"/>
      <c r="B8" s="34" t="s">
        <v>1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41"/>
      <c r="P8" s="42"/>
    </row>
    <row r="9" spans="1:16">
      <c r="A9" s="16" t="s">
        <v>2</v>
      </c>
      <c r="B9" s="32" t="s">
        <v>3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43">
        <f>O10+O21+O28+O32+O40+O47+O58+O68</f>
        <v>70189629.289999992</v>
      </c>
      <c r="P9" s="43">
        <f>P10+P21+P28+P32+P40+P47+P58+P68</f>
        <v>69243211.109999999</v>
      </c>
    </row>
    <row r="10" spans="1:16">
      <c r="A10" s="16" t="s">
        <v>4</v>
      </c>
      <c r="B10" s="32" t="s">
        <v>5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43">
        <f>SUM(O11:O19)</f>
        <v>18935758.82</v>
      </c>
      <c r="P10" s="43">
        <f>SUM(P11:P19)</f>
        <v>20976361.370000001</v>
      </c>
    </row>
    <row r="11" spans="1:16">
      <c r="A11" s="17" t="s">
        <v>6</v>
      </c>
      <c r="B11" s="31" t="s">
        <v>7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44">
        <v>5487</v>
      </c>
      <c r="P11" s="45">
        <v>0</v>
      </c>
    </row>
    <row r="12" spans="1:16">
      <c r="A12" s="17" t="s">
        <v>8</v>
      </c>
      <c r="B12" s="31" t="s">
        <v>9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44">
        <v>18367746.280000001</v>
      </c>
      <c r="P12" s="45">
        <v>20247485.789999999</v>
      </c>
    </row>
    <row r="13" spans="1:16">
      <c r="A13" s="17" t="s">
        <v>10</v>
      </c>
      <c r="B13" s="31" t="s">
        <v>11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44">
        <v>0</v>
      </c>
      <c r="P13" s="45">
        <v>0</v>
      </c>
    </row>
    <row r="14" spans="1:16">
      <c r="A14" s="17" t="s">
        <v>12</v>
      </c>
      <c r="B14" s="31" t="s">
        <v>13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44">
        <v>0</v>
      </c>
      <c r="P14" s="45">
        <v>0</v>
      </c>
    </row>
    <row r="15" spans="1:16">
      <c r="A15" s="17" t="s">
        <v>14</v>
      </c>
      <c r="B15" s="31" t="s">
        <v>15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44">
        <v>0</v>
      </c>
      <c r="P15" s="45">
        <v>0</v>
      </c>
    </row>
    <row r="16" spans="1:16">
      <c r="A16" s="17" t="s">
        <v>16</v>
      </c>
      <c r="B16" s="31" t="s">
        <v>17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44">
        <v>0</v>
      </c>
      <c r="P16" s="45">
        <v>0</v>
      </c>
    </row>
    <row r="17" spans="1:16">
      <c r="A17" s="17" t="s">
        <v>18</v>
      </c>
      <c r="B17" s="31" t="s">
        <v>19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44">
        <v>562525.54</v>
      </c>
      <c r="P17" s="45">
        <v>728875.57</v>
      </c>
    </row>
    <row r="18" spans="1:16">
      <c r="A18" s="30">
        <v>4118</v>
      </c>
      <c r="B18" s="35" t="s">
        <v>363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44">
        <v>0</v>
      </c>
      <c r="P18" s="45">
        <v>0</v>
      </c>
    </row>
    <row r="19" spans="1:16">
      <c r="A19" s="17" t="s">
        <v>20</v>
      </c>
      <c r="B19" s="31" t="s">
        <v>21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44">
        <v>0</v>
      </c>
      <c r="P19" s="45">
        <v>0.01</v>
      </c>
    </row>
    <row r="20" spans="1:16">
      <c r="A20" s="17"/>
      <c r="B20" s="31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44"/>
      <c r="P20" s="45"/>
    </row>
    <row r="21" spans="1:16">
      <c r="A21" s="16" t="s">
        <v>22</v>
      </c>
      <c r="B21" s="32" t="s">
        <v>23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43">
        <f>SUM(O22:O26)</f>
        <v>0</v>
      </c>
      <c r="P21" s="43">
        <f>SUM(P22:P26)</f>
        <v>0</v>
      </c>
    </row>
    <row r="22" spans="1:16">
      <c r="A22" s="17" t="s">
        <v>24</v>
      </c>
      <c r="B22" s="31" t="s">
        <v>25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44">
        <v>0</v>
      </c>
      <c r="P22" s="45">
        <v>0</v>
      </c>
    </row>
    <row r="23" spans="1:16">
      <c r="A23" s="17" t="s">
        <v>26</v>
      </c>
      <c r="B23" s="31" t="s">
        <v>406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44">
        <v>0</v>
      </c>
      <c r="P23" s="45">
        <v>0</v>
      </c>
    </row>
    <row r="24" spans="1:16">
      <c r="A24" s="17" t="s">
        <v>27</v>
      </c>
      <c r="B24" s="31" t="s">
        <v>28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44">
        <v>0</v>
      </c>
      <c r="P24" s="45">
        <v>0</v>
      </c>
    </row>
    <row r="25" spans="1:16">
      <c r="A25" s="17" t="s">
        <v>29</v>
      </c>
      <c r="B25" s="31" t="s">
        <v>30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44">
        <v>0</v>
      </c>
      <c r="P25" s="45">
        <v>0</v>
      </c>
    </row>
    <row r="26" spans="1:16">
      <c r="A26" s="17" t="s">
        <v>31</v>
      </c>
      <c r="B26" s="31" t="s">
        <v>32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44">
        <v>0</v>
      </c>
      <c r="P26" s="45">
        <v>0</v>
      </c>
    </row>
    <row r="27" spans="1:16">
      <c r="A27" s="17"/>
      <c r="B27" s="31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44"/>
      <c r="P27" s="45"/>
    </row>
    <row r="28" spans="1:16">
      <c r="A28" s="16" t="s">
        <v>33</v>
      </c>
      <c r="B28" s="32" t="s">
        <v>34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43">
        <f>SUM(O29:O30)</f>
        <v>0</v>
      </c>
      <c r="P28" s="43">
        <f>SUM(P29:P30)</f>
        <v>0</v>
      </c>
    </row>
    <row r="29" spans="1:16">
      <c r="A29" s="17" t="s">
        <v>35</v>
      </c>
      <c r="B29" s="31" t="s">
        <v>36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44">
        <v>0</v>
      </c>
      <c r="P29" s="45">
        <v>0</v>
      </c>
    </row>
    <row r="30" spans="1:16">
      <c r="A30" s="30">
        <v>4132</v>
      </c>
      <c r="B30" s="35" t="s">
        <v>364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44">
        <v>0</v>
      </c>
      <c r="P30" s="45">
        <v>0</v>
      </c>
    </row>
    <row r="31" spans="1:16">
      <c r="A31" s="17"/>
      <c r="B31" s="31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44"/>
      <c r="P31" s="45"/>
    </row>
    <row r="32" spans="1:16">
      <c r="A32" s="16" t="s">
        <v>37</v>
      </c>
      <c r="B32" s="32" t="s">
        <v>38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43">
        <f>SUM(O33:O38)</f>
        <v>44105906.619999997</v>
      </c>
      <c r="P32" s="43">
        <f>SUM(P33:P38)</f>
        <v>37303895.399999999</v>
      </c>
    </row>
    <row r="33" spans="1:16">
      <c r="A33" s="17" t="s">
        <v>39</v>
      </c>
      <c r="B33" s="31" t="s">
        <v>40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44">
        <v>4451853</v>
      </c>
      <c r="P33" s="45">
        <v>3197838</v>
      </c>
    </row>
    <row r="34" spans="1:16">
      <c r="A34" s="17" t="s">
        <v>41</v>
      </c>
      <c r="B34" s="31" t="s">
        <v>405</v>
      </c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44">
        <v>0</v>
      </c>
      <c r="P34" s="45">
        <v>0</v>
      </c>
    </row>
    <row r="35" spans="1:16">
      <c r="A35" s="17" t="s">
        <v>42</v>
      </c>
      <c r="B35" s="31" t="s">
        <v>43</v>
      </c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44">
        <v>38922866.479999997</v>
      </c>
      <c r="P35" s="45">
        <v>33753147.380000003</v>
      </c>
    </row>
    <row r="36" spans="1:16">
      <c r="A36" s="17" t="s">
        <v>44</v>
      </c>
      <c r="B36" s="31" t="s">
        <v>45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44">
        <v>676887.14</v>
      </c>
      <c r="P36" s="45">
        <v>330968.96999999997</v>
      </c>
    </row>
    <row r="37" spans="1:16">
      <c r="A37" s="30">
        <v>4145</v>
      </c>
      <c r="B37" s="35" t="s">
        <v>365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44">
        <v>0</v>
      </c>
      <c r="P37" s="45">
        <v>0</v>
      </c>
    </row>
    <row r="38" spans="1:16">
      <c r="A38" s="17" t="s">
        <v>46</v>
      </c>
      <c r="B38" s="31" t="s">
        <v>47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44">
        <v>54300</v>
      </c>
      <c r="P38" s="45">
        <v>21941.05</v>
      </c>
    </row>
    <row r="39" spans="1:16">
      <c r="A39" s="17"/>
      <c r="B39" s="31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44"/>
      <c r="P39" s="45"/>
    </row>
    <row r="40" spans="1:16">
      <c r="A40" s="16" t="s">
        <v>48</v>
      </c>
      <c r="B40" s="32" t="s">
        <v>366</v>
      </c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43">
        <f>SUM(O41:O45)</f>
        <v>2288136.33</v>
      </c>
      <c r="P40" s="43">
        <f>SUM(P41:P45)</f>
        <v>3923948.43</v>
      </c>
    </row>
    <row r="41" spans="1:16">
      <c r="A41" s="17" t="s">
        <v>49</v>
      </c>
      <c r="B41" s="31" t="s">
        <v>366</v>
      </c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44">
        <v>2288136.33</v>
      </c>
      <c r="P41" s="45">
        <v>3923948.43</v>
      </c>
    </row>
    <row r="42" spans="1:16">
      <c r="A42" s="17" t="s">
        <v>50</v>
      </c>
      <c r="B42" s="31" t="s">
        <v>403</v>
      </c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44">
        <v>0</v>
      </c>
      <c r="P42" s="45">
        <v>0</v>
      </c>
    </row>
    <row r="43" spans="1:16">
      <c r="A43" s="17" t="s">
        <v>51</v>
      </c>
      <c r="B43" s="31" t="s">
        <v>404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44">
        <v>0</v>
      </c>
      <c r="P43" s="45">
        <v>0</v>
      </c>
    </row>
    <row r="44" spans="1:16">
      <c r="A44" s="30">
        <v>4154</v>
      </c>
      <c r="B44" s="35" t="s">
        <v>408</v>
      </c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44">
        <v>0</v>
      </c>
      <c r="P44" s="45">
        <v>0</v>
      </c>
    </row>
    <row r="45" spans="1:16">
      <c r="A45" s="17" t="s">
        <v>52</v>
      </c>
      <c r="B45" s="31" t="s">
        <v>409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44">
        <v>0</v>
      </c>
      <c r="P45" s="45">
        <v>0</v>
      </c>
    </row>
    <row r="46" spans="1:16">
      <c r="A46" s="17"/>
      <c r="B46" s="31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44"/>
      <c r="P46" s="45"/>
    </row>
    <row r="47" spans="1:16">
      <c r="A47" s="16" t="s">
        <v>53</v>
      </c>
      <c r="B47" s="32" t="s">
        <v>367</v>
      </c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43">
        <f>SUM(O48:O56)</f>
        <v>4859827.5199999996</v>
      </c>
      <c r="P47" s="43">
        <f>SUM(P48:P56)</f>
        <v>7039005.9099999992</v>
      </c>
    </row>
    <row r="48" spans="1:16">
      <c r="A48" s="17" t="s">
        <v>54</v>
      </c>
      <c r="B48" s="31" t="s">
        <v>402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44">
        <v>0</v>
      </c>
      <c r="P48" s="45">
        <v>0</v>
      </c>
    </row>
    <row r="49" spans="1:16">
      <c r="A49" s="17" t="s">
        <v>56</v>
      </c>
      <c r="B49" s="31" t="s">
        <v>57</v>
      </c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44">
        <v>1600136</v>
      </c>
      <c r="P49" s="45">
        <v>768265</v>
      </c>
    </row>
    <row r="50" spans="1:16">
      <c r="A50" s="17" t="s">
        <v>58</v>
      </c>
      <c r="B50" s="31" t="s">
        <v>59</v>
      </c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44">
        <v>0</v>
      </c>
      <c r="P50" s="45">
        <v>0</v>
      </c>
    </row>
    <row r="51" spans="1:16">
      <c r="A51" s="17" t="s">
        <v>60</v>
      </c>
      <c r="B51" s="31" t="s">
        <v>61</v>
      </c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44">
        <v>350</v>
      </c>
      <c r="P51" s="45">
        <v>0.1</v>
      </c>
    </row>
    <row r="52" spans="1:16">
      <c r="A52" s="17" t="s">
        <v>62</v>
      </c>
      <c r="B52" s="31" t="s">
        <v>63</v>
      </c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44">
        <v>3259341.52</v>
      </c>
      <c r="P52" s="45">
        <v>6270740.8099999996</v>
      </c>
    </row>
    <row r="53" spans="1:16">
      <c r="A53" s="17" t="s">
        <v>64</v>
      </c>
      <c r="B53" s="31" t="s">
        <v>368</v>
      </c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44">
        <v>0</v>
      </c>
      <c r="P53" s="45">
        <v>0</v>
      </c>
    </row>
    <row r="54" spans="1:16">
      <c r="A54" s="17" t="s">
        <v>65</v>
      </c>
      <c r="B54" s="31" t="s">
        <v>401</v>
      </c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44">
        <v>0</v>
      </c>
      <c r="P54" s="45">
        <v>0</v>
      </c>
    </row>
    <row r="55" spans="1:16">
      <c r="A55" s="17" t="s">
        <v>66</v>
      </c>
      <c r="B55" s="31" t="s">
        <v>67</v>
      </c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44">
        <v>0</v>
      </c>
      <c r="P55" s="45">
        <v>0</v>
      </c>
    </row>
    <row r="56" spans="1:16">
      <c r="A56" s="17" t="s">
        <v>68</v>
      </c>
      <c r="B56" s="31" t="s">
        <v>69</v>
      </c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44">
        <v>0</v>
      </c>
      <c r="P56" s="45">
        <v>0</v>
      </c>
    </row>
    <row r="57" spans="1:16">
      <c r="A57" s="17"/>
      <c r="B57" s="31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44"/>
      <c r="P57" s="45"/>
    </row>
    <row r="58" spans="1:16">
      <c r="A58" s="16" t="s">
        <v>70</v>
      </c>
      <c r="B58" s="32" t="s">
        <v>393</v>
      </c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43">
        <f>SUM(O59:O66)</f>
        <v>0</v>
      </c>
      <c r="P58" s="43">
        <f>SUM(P59:P66)</f>
        <v>0</v>
      </c>
    </row>
    <row r="59" spans="1:16">
      <c r="A59" s="17" t="s">
        <v>71</v>
      </c>
      <c r="B59" s="31" t="s">
        <v>373</v>
      </c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44">
        <v>0</v>
      </c>
      <c r="P59" s="45">
        <v>0</v>
      </c>
    </row>
    <row r="60" spans="1:16">
      <c r="A60" s="17" t="s">
        <v>72</v>
      </c>
      <c r="B60" s="31" t="s">
        <v>374</v>
      </c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44">
        <v>0</v>
      </c>
      <c r="P60" s="45">
        <v>0</v>
      </c>
    </row>
    <row r="61" spans="1:16">
      <c r="A61" s="17" t="s">
        <v>73</v>
      </c>
      <c r="B61" s="31" t="s">
        <v>375</v>
      </c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44">
        <v>0</v>
      </c>
      <c r="P61" s="45">
        <v>0</v>
      </c>
    </row>
    <row r="62" spans="1:16">
      <c r="A62" s="17" t="s">
        <v>74</v>
      </c>
      <c r="B62" s="31" t="s">
        <v>376</v>
      </c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44">
        <v>0</v>
      </c>
      <c r="P62" s="45">
        <v>0</v>
      </c>
    </row>
    <row r="63" spans="1:16">
      <c r="A63" s="30" t="s">
        <v>369</v>
      </c>
      <c r="B63" s="35" t="s">
        <v>377</v>
      </c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44">
        <v>0</v>
      </c>
      <c r="P63" s="45">
        <v>0</v>
      </c>
    </row>
    <row r="64" spans="1:16">
      <c r="A64" s="30" t="s">
        <v>370</v>
      </c>
      <c r="B64" s="35" t="s">
        <v>378</v>
      </c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44">
        <v>0</v>
      </c>
      <c r="P64" s="45">
        <v>0</v>
      </c>
    </row>
    <row r="65" spans="1:16">
      <c r="A65" s="30" t="s">
        <v>371</v>
      </c>
      <c r="B65" s="35" t="s">
        <v>379</v>
      </c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44">
        <v>0</v>
      </c>
      <c r="P65" s="45">
        <v>0</v>
      </c>
    </row>
    <row r="66" spans="1:16">
      <c r="A66" s="30" t="s">
        <v>372</v>
      </c>
      <c r="B66" s="35" t="s">
        <v>380</v>
      </c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44">
        <v>0</v>
      </c>
      <c r="P66" s="45">
        <v>0</v>
      </c>
    </row>
    <row r="67" spans="1:16">
      <c r="A67" s="17"/>
      <c r="B67" s="31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44"/>
      <c r="P67" s="45"/>
    </row>
    <row r="68" spans="1:16">
      <c r="A68" s="16" t="s">
        <v>75</v>
      </c>
      <c r="B68" s="32" t="s">
        <v>413</v>
      </c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43">
        <f>SUM(O69:O70)</f>
        <v>0</v>
      </c>
      <c r="P68" s="43">
        <f>SUM(P69:P70)</f>
        <v>0</v>
      </c>
    </row>
    <row r="69" spans="1:16">
      <c r="A69" s="17" t="s">
        <v>76</v>
      </c>
      <c r="B69" s="31" t="s">
        <v>400</v>
      </c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44">
        <v>0</v>
      </c>
      <c r="P69" s="45">
        <v>0</v>
      </c>
    </row>
    <row r="70" spans="1:16">
      <c r="A70" s="17" t="s">
        <v>77</v>
      </c>
      <c r="B70" s="31" t="s">
        <v>354</v>
      </c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44">
        <v>0</v>
      </c>
      <c r="P70" s="45">
        <v>0</v>
      </c>
    </row>
    <row r="71" spans="1:16">
      <c r="A71" s="17"/>
      <c r="B71" s="31" t="s">
        <v>399</v>
      </c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44"/>
      <c r="P71" s="45"/>
    </row>
    <row r="72" spans="1:16">
      <c r="A72" s="17"/>
      <c r="B72" s="31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44"/>
      <c r="P72" s="45"/>
    </row>
    <row r="73" spans="1:16">
      <c r="A73" s="16" t="s">
        <v>78</v>
      </c>
      <c r="B73" s="32" t="s">
        <v>381</v>
      </c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43">
        <f>O74+O81</f>
        <v>160672066.62</v>
      </c>
      <c r="P73" s="43">
        <f>P74+P81</f>
        <v>181101991.53999999</v>
      </c>
    </row>
    <row r="74" spans="1:16">
      <c r="A74" s="16" t="s">
        <v>79</v>
      </c>
      <c r="B74" s="32" t="s">
        <v>382</v>
      </c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43">
        <f>SUM(O75:O78)</f>
        <v>160672066.62</v>
      </c>
      <c r="P74" s="43">
        <f>SUM(P75:P78)</f>
        <v>181101991.53999999</v>
      </c>
    </row>
    <row r="75" spans="1:16">
      <c r="A75" s="17" t="s">
        <v>81</v>
      </c>
      <c r="B75" s="31" t="s">
        <v>82</v>
      </c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44">
        <v>101571900.69</v>
      </c>
      <c r="P75" s="45">
        <v>110038712.3</v>
      </c>
    </row>
    <row r="76" spans="1:16">
      <c r="A76" s="17" t="s">
        <v>83</v>
      </c>
      <c r="B76" s="31" t="s">
        <v>84</v>
      </c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44">
        <v>55247190.649999999</v>
      </c>
      <c r="P76" s="45">
        <v>55791113.719999999</v>
      </c>
    </row>
    <row r="77" spans="1:16">
      <c r="A77" s="17" t="s">
        <v>85</v>
      </c>
      <c r="B77" s="31" t="s">
        <v>86</v>
      </c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44">
        <v>3852975.28</v>
      </c>
      <c r="P77" s="45">
        <v>15272165.52</v>
      </c>
    </row>
    <row r="78" spans="1:16">
      <c r="A78" s="17">
        <v>4214</v>
      </c>
      <c r="B78" s="31" t="s">
        <v>55</v>
      </c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44">
        <v>0</v>
      </c>
      <c r="P78" s="45">
        <v>0</v>
      </c>
    </row>
    <row r="79" spans="1:16">
      <c r="A79" s="30">
        <v>4215</v>
      </c>
      <c r="B79" s="35" t="s">
        <v>383</v>
      </c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44">
        <v>0</v>
      </c>
      <c r="P79" s="45">
        <v>0</v>
      </c>
    </row>
    <row r="80" spans="1:16">
      <c r="A80" s="17"/>
      <c r="B80" s="31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44"/>
      <c r="P80" s="45"/>
    </row>
    <row r="81" spans="1:16">
      <c r="A81" s="16" t="s">
        <v>87</v>
      </c>
      <c r="B81" s="32" t="s">
        <v>384</v>
      </c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43">
        <f>SUM(O82:O88)</f>
        <v>0</v>
      </c>
      <c r="P81" s="43">
        <f>SUM(P82:P88)</f>
        <v>0</v>
      </c>
    </row>
    <row r="82" spans="1:16">
      <c r="A82" s="17" t="s">
        <v>88</v>
      </c>
      <c r="B82" s="31" t="s">
        <v>385</v>
      </c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44">
        <v>0</v>
      </c>
      <c r="P82" s="45">
        <v>0</v>
      </c>
    </row>
    <row r="83" spans="1:16">
      <c r="A83" s="17" t="s">
        <v>90</v>
      </c>
      <c r="B83" s="31" t="s">
        <v>396</v>
      </c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44">
        <v>0</v>
      </c>
      <c r="P83" s="45">
        <v>0</v>
      </c>
    </row>
    <row r="84" spans="1:16">
      <c r="A84" s="17" t="s">
        <v>91</v>
      </c>
      <c r="B84" s="31" t="s">
        <v>92</v>
      </c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44">
        <v>0</v>
      </c>
      <c r="P84" s="45">
        <v>0</v>
      </c>
    </row>
    <row r="85" spans="1:16">
      <c r="A85" s="17" t="s">
        <v>93</v>
      </c>
      <c r="B85" s="31" t="s">
        <v>397</v>
      </c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44">
        <v>0</v>
      </c>
      <c r="P85" s="45">
        <v>0</v>
      </c>
    </row>
    <row r="86" spans="1:16">
      <c r="A86" s="17" t="s">
        <v>95</v>
      </c>
      <c r="B86" s="31" t="s">
        <v>96</v>
      </c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44">
        <v>0</v>
      </c>
      <c r="P86" s="45">
        <v>0</v>
      </c>
    </row>
    <row r="87" spans="1:16">
      <c r="A87" s="17">
        <v>4226</v>
      </c>
      <c r="B87" s="36" t="s">
        <v>398</v>
      </c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44">
        <v>0</v>
      </c>
      <c r="P87" s="45">
        <v>0</v>
      </c>
    </row>
    <row r="88" spans="1:16">
      <c r="A88" s="30">
        <v>4227</v>
      </c>
      <c r="B88" s="37" t="s">
        <v>386</v>
      </c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44">
        <v>0</v>
      </c>
      <c r="P88" s="45">
        <v>0</v>
      </c>
    </row>
    <row r="89" spans="1:16">
      <c r="A89" s="17"/>
      <c r="B89" s="31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44"/>
      <c r="P89" s="45"/>
    </row>
    <row r="90" spans="1:16">
      <c r="A90" s="16" t="s">
        <v>97</v>
      </c>
      <c r="B90" s="32" t="s">
        <v>98</v>
      </c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43">
        <f>O91+O95+O102+O105+O108</f>
        <v>2628512.2599999998</v>
      </c>
      <c r="P90" s="43">
        <f>P91+P95+P102+P105+P108</f>
        <v>1661018.46</v>
      </c>
    </row>
    <row r="91" spans="1:16">
      <c r="A91" s="16" t="s">
        <v>99</v>
      </c>
      <c r="B91" s="32" t="s">
        <v>100</v>
      </c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43">
        <f>SUM(O92:O93)</f>
        <v>2628512.2599999998</v>
      </c>
      <c r="P91" s="43">
        <f>SUM(P92:P93)</f>
        <v>1661018.46</v>
      </c>
    </row>
    <row r="92" spans="1:16">
      <c r="A92" s="17" t="s">
        <v>101</v>
      </c>
      <c r="B92" s="31" t="s">
        <v>387</v>
      </c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44">
        <v>2628512.2599999998</v>
      </c>
      <c r="P92" s="45">
        <v>1661018.46</v>
      </c>
    </row>
    <row r="93" spans="1:16">
      <c r="A93" s="17" t="s">
        <v>102</v>
      </c>
      <c r="B93" s="31" t="s">
        <v>103</v>
      </c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44">
        <v>0</v>
      </c>
      <c r="P93" s="45">
        <v>0</v>
      </c>
    </row>
    <row r="94" spans="1:16">
      <c r="A94" s="17"/>
      <c r="B94" s="31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44"/>
      <c r="P94" s="45"/>
    </row>
    <row r="95" spans="1:16">
      <c r="A95" s="16" t="s">
        <v>104</v>
      </c>
      <c r="B95" s="32" t="s">
        <v>410</v>
      </c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43">
        <f>SUM(O96:O100)</f>
        <v>0</v>
      </c>
      <c r="P95" s="43">
        <f>SUM(P96:P100)</f>
        <v>0</v>
      </c>
    </row>
    <row r="96" spans="1:16">
      <c r="A96" s="17" t="s">
        <v>105</v>
      </c>
      <c r="B96" s="31" t="s">
        <v>411</v>
      </c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44">
        <v>0</v>
      </c>
      <c r="P96" s="45">
        <v>0</v>
      </c>
    </row>
    <row r="97" spans="1:16">
      <c r="A97" s="17" t="s">
        <v>106</v>
      </c>
      <c r="B97" s="31" t="s">
        <v>107</v>
      </c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44">
        <v>0</v>
      </c>
      <c r="P97" s="45">
        <v>0</v>
      </c>
    </row>
    <row r="98" spans="1:16">
      <c r="A98" s="17" t="s">
        <v>108</v>
      </c>
      <c r="B98" s="31" t="s">
        <v>109</v>
      </c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44">
        <v>0</v>
      </c>
      <c r="P98" s="45">
        <v>0</v>
      </c>
    </row>
    <row r="99" spans="1:16">
      <c r="A99" s="17" t="s">
        <v>110</v>
      </c>
      <c r="B99" s="31" t="s">
        <v>111</v>
      </c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44">
        <v>0</v>
      </c>
      <c r="P99" s="45">
        <v>0</v>
      </c>
    </row>
    <row r="100" spans="1:16">
      <c r="A100" s="17" t="s">
        <v>112</v>
      </c>
      <c r="B100" s="31" t="s">
        <v>113</v>
      </c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44">
        <v>0</v>
      </c>
      <c r="P100" s="45">
        <v>0</v>
      </c>
    </row>
    <row r="101" spans="1:16">
      <c r="A101" s="17"/>
      <c r="B101" s="31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44"/>
      <c r="P101" s="45"/>
    </row>
    <row r="102" spans="1:16">
      <c r="A102" s="16" t="s">
        <v>114</v>
      </c>
      <c r="B102" s="32" t="s">
        <v>115</v>
      </c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43">
        <f>O103</f>
        <v>0</v>
      </c>
      <c r="P102" s="46">
        <f>P103</f>
        <v>0</v>
      </c>
    </row>
    <row r="103" spans="1:16">
      <c r="A103" s="30">
        <v>4331</v>
      </c>
      <c r="B103" s="35" t="s">
        <v>115</v>
      </c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44">
        <v>0</v>
      </c>
      <c r="P103" s="45">
        <v>0</v>
      </c>
    </row>
    <row r="104" spans="1:16">
      <c r="A104" s="16"/>
      <c r="B104" s="32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47"/>
      <c r="P104" s="48"/>
    </row>
    <row r="105" spans="1:16">
      <c r="A105" s="16" t="s">
        <v>116</v>
      </c>
      <c r="B105" s="32" t="s">
        <v>117</v>
      </c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43">
        <f>O106</f>
        <v>0</v>
      </c>
      <c r="P105" s="43">
        <f>P106</f>
        <v>0</v>
      </c>
    </row>
    <row r="106" spans="1:16">
      <c r="A106" s="17" t="s">
        <v>118</v>
      </c>
      <c r="B106" s="31" t="s">
        <v>117</v>
      </c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44">
        <v>0</v>
      </c>
      <c r="P106" s="45">
        <v>0</v>
      </c>
    </row>
    <row r="107" spans="1:16">
      <c r="A107" s="17"/>
      <c r="B107" s="31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44"/>
      <c r="P107" s="45"/>
    </row>
    <row r="108" spans="1:16">
      <c r="A108" s="16" t="s">
        <v>119</v>
      </c>
      <c r="B108" s="32" t="s">
        <v>131</v>
      </c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43">
        <f>SUM(O109:O116)</f>
        <v>0</v>
      </c>
      <c r="P108" s="43">
        <f>SUM(P109:P116)</f>
        <v>0</v>
      </c>
    </row>
    <row r="109" spans="1:16">
      <c r="A109" s="17" t="s">
        <v>120</v>
      </c>
      <c r="B109" s="31" t="s">
        <v>395</v>
      </c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44">
        <v>0</v>
      </c>
      <c r="P109" s="45">
        <v>0</v>
      </c>
    </row>
    <row r="110" spans="1:16">
      <c r="A110" s="17" t="s">
        <v>121</v>
      </c>
      <c r="B110" s="31" t="s">
        <v>122</v>
      </c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44">
        <v>0</v>
      </c>
      <c r="P110" s="45">
        <v>0</v>
      </c>
    </row>
    <row r="111" spans="1:16">
      <c r="A111" s="17" t="s">
        <v>123</v>
      </c>
      <c r="B111" s="31" t="s">
        <v>388</v>
      </c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44">
        <v>0</v>
      </c>
      <c r="P111" s="45">
        <v>0</v>
      </c>
    </row>
    <row r="112" spans="1:16">
      <c r="A112" s="17" t="s">
        <v>124</v>
      </c>
      <c r="B112" s="31" t="s">
        <v>125</v>
      </c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44">
        <v>0</v>
      </c>
      <c r="P112" s="45">
        <v>0</v>
      </c>
    </row>
    <row r="113" spans="1:16">
      <c r="A113" s="17" t="s">
        <v>126</v>
      </c>
      <c r="B113" s="31" t="s">
        <v>127</v>
      </c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44">
        <v>0</v>
      </c>
      <c r="P113" s="45">
        <v>0</v>
      </c>
    </row>
    <row r="114" spans="1:16">
      <c r="A114" s="17" t="s">
        <v>128</v>
      </c>
      <c r="B114" s="31" t="s">
        <v>129</v>
      </c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44">
        <v>0</v>
      </c>
      <c r="P114" s="45">
        <v>0</v>
      </c>
    </row>
    <row r="115" spans="1:16">
      <c r="A115" s="30">
        <v>4397</v>
      </c>
      <c r="B115" s="35" t="s">
        <v>389</v>
      </c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44">
        <v>0</v>
      </c>
      <c r="P115" s="45">
        <v>0</v>
      </c>
    </row>
    <row r="116" spans="1:16">
      <c r="A116" s="17" t="s">
        <v>130</v>
      </c>
      <c r="B116" s="31" t="s">
        <v>131</v>
      </c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44">
        <v>0</v>
      </c>
      <c r="P116" s="45">
        <v>0</v>
      </c>
    </row>
    <row r="117" spans="1:16">
      <c r="A117" s="17"/>
      <c r="B117" s="31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44"/>
      <c r="P117" s="45"/>
    </row>
    <row r="118" spans="1:16">
      <c r="A118" s="24"/>
      <c r="B118" s="38" t="s">
        <v>394</v>
      </c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43">
        <f>O9+O73+O90</f>
        <v>233490208.16999999</v>
      </c>
      <c r="P118" s="43">
        <f>P9+P73+P90</f>
        <v>252006221.10999998</v>
      </c>
    </row>
    <row r="119" spans="1:16">
      <c r="A119" s="17"/>
      <c r="B119" s="31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44"/>
      <c r="P119" s="45"/>
    </row>
    <row r="120" spans="1:16">
      <c r="A120" s="16"/>
      <c r="B120" s="32" t="s">
        <v>0</v>
      </c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44"/>
      <c r="P120" s="45"/>
    </row>
    <row r="121" spans="1:16">
      <c r="A121" s="16" t="s">
        <v>132</v>
      </c>
      <c r="B121" s="32" t="s">
        <v>133</v>
      </c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43">
        <f>O122+O130+O141</f>
        <v>141039445.76999998</v>
      </c>
      <c r="P121" s="43">
        <f>P122+P130+P141</f>
        <v>187058311.85999998</v>
      </c>
    </row>
    <row r="122" spans="1:16">
      <c r="A122" s="16" t="s">
        <v>134</v>
      </c>
      <c r="B122" s="32" t="s">
        <v>135</v>
      </c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43">
        <f>SUM(O123:O128)</f>
        <v>61831778.850000001</v>
      </c>
      <c r="P122" s="43">
        <f>SUM(P123:P128)</f>
        <v>85269897.230000004</v>
      </c>
    </row>
    <row r="123" spans="1:16">
      <c r="A123" s="17" t="s">
        <v>136</v>
      </c>
      <c r="B123" s="31" t="s">
        <v>137</v>
      </c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44">
        <v>26078584.289999999</v>
      </c>
      <c r="P123" s="45">
        <v>31196518.800000001</v>
      </c>
    </row>
    <row r="124" spans="1:16">
      <c r="A124" s="17" t="s">
        <v>138</v>
      </c>
      <c r="B124" s="31" t="s">
        <v>139</v>
      </c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44">
        <v>31643396.829999998</v>
      </c>
      <c r="P124" s="45">
        <v>37985085.450000003</v>
      </c>
    </row>
    <row r="125" spans="1:16">
      <c r="A125" s="17" t="s">
        <v>140</v>
      </c>
      <c r="B125" s="31" t="s">
        <v>141</v>
      </c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44">
        <v>2814230.95</v>
      </c>
      <c r="P125" s="45">
        <v>12735966.98</v>
      </c>
    </row>
    <row r="126" spans="1:16">
      <c r="A126" s="17" t="s">
        <v>142</v>
      </c>
      <c r="B126" s="31" t="s">
        <v>143</v>
      </c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44">
        <v>0</v>
      </c>
      <c r="P126" s="45">
        <v>0</v>
      </c>
    </row>
    <row r="127" spans="1:16">
      <c r="A127" s="17" t="s">
        <v>144</v>
      </c>
      <c r="B127" s="31" t="s">
        <v>145</v>
      </c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44">
        <v>1295566.78</v>
      </c>
      <c r="P127" s="45">
        <v>3352326</v>
      </c>
    </row>
    <row r="128" spans="1:16">
      <c r="A128" s="17" t="s">
        <v>146</v>
      </c>
      <c r="B128" s="31" t="s">
        <v>147</v>
      </c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44">
        <v>0</v>
      </c>
      <c r="P128" s="45">
        <v>0</v>
      </c>
    </row>
    <row r="129" spans="1:16">
      <c r="A129" s="17"/>
      <c r="B129" s="31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44"/>
      <c r="P129" s="45"/>
    </row>
    <row r="130" spans="1:16">
      <c r="A130" s="16" t="s">
        <v>148</v>
      </c>
      <c r="B130" s="32" t="s">
        <v>149</v>
      </c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43">
        <f>SUM(O131:O139)</f>
        <v>29617494.469999999</v>
      </c>
      <c r="P130" s="43">
        <f>SUM(P131:P139)</f>
        <v>40805730.369999997</v>
      </c>
    </row>
    <row r="131" spans="1:16">
      <c r="A131" s="17" t="s">
        <v>150</v>
      </c>
      <c r="B131" s="31" t="s">
        <v>151</v>
      </c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44">
        <v>2309962.92</v>
      </c>
      <c r="P131" s="45">
        <v>1987650.26</v>
      </c>
    </row>
    <row r="132" spans="1:16">
      <c r="A132" s="17" t="s">
        <v>152</v>
      </c>
      <c r="B132" s="31" t="s">
        <v>153</v>
      </c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44">
        <v>1585907.62</v>
      </c>
      <c r="P132" s="45">
        <v>2596758.6800000002</v>
      </c>
    </row>
    <row r="133" spans="1:16">
      <c r="A133" s="17" t="s">
        <v>154</v>
      </c>
      <c r="B133" s="31" t="s">
        <v>155</v>
      </c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44">
        <v>0</v>
      </c>
      <c r="P133" s="45">
        <v>0</v>
      </c>
    </row>
    <row r="134" spans="1:16">
      <c r="A134" s="17" t="s">
        <v>156</v>
      </c>
      <c r="B134" s="31" t="s">
        <v>157</v>
      </c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44">
        <v>381028.58</v>
      </c>
      <c r="P134" s="45">
        <v>2011642.55</v>
      </c>
    </row>
    <row r="135" spans="1:16">
      <c r="A135" s="17" t="s">
        <v>158</v>
      </c>
      <c r="B135" s="31" t="s">
        <v>159</v>
      </c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44">
        <v>10240674.880000001</v>
      </c>
      <c r="P135" s="45">
        <v>12452148.98</v>
      </c>
    </row>
    <row r="136" spans="1:16">
      <c r="A136" s="17" t="s">
        <v>160</v>
      </c>
      <c r="B136" s="31" t="s">
        <v>161</v>
      </c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44">
        <v>11458696.27</v>
      </c>
      <c r="P136" s="45">
        <v>14783600.609999999</v>
      </c>
    </row>
    <row r="137" spans="1:16">
      <c r="A137" s="17" t="s">
        <v>162</v>
      </c>
      <c r="B137" s="31" t="s">
        <v>163</v>
      </c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44">
        <v>346717.19</v>
      </c>
      <c r="P137" s="45">
        <v>1841978.01</v>
      </c>
    </row>
    <row r="138" spans="1:16">
      <c r="A138" s="17" t="s">
        <v>164</v>
      </c>
      <c r="B138" s="31" t="s">
        <v>165</v>
      </c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44">
        <v>0</v>
      </c>
      <c r="P138" s="45">
        <v>704534.56</v>
      </c>
    </row>
    <row r="139" spans="1:16">
      <c r="A139" s="17" t="s">
        <v>166</v>
      </c>
      <c r="B139" s="31" t="s">
        <v>167</v>
      </c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44">
        <v>3294507.01</v>
      </c>
      <c r="P139" s="45">
        <v>4427416.72</v>
      </c>
    </row>
    <row r="140" spans="1:16">
      <c r="A140" s="17"/>
      <c r="B140" s="31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44"/>
      <c r="P140" s="45"/>
    </row>
    <row r="141" spans="1:16">
      <c r="A141" s="16" t="s">
        <v>168</v>
      </c>
      <c r="B141" s="32" t="s">
        <v>169</v>
      </c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43">
        <f>SUM(O142:O150)</f>
        <v>49590172.449999996</v>
      </c>
      <c r="P141" s="43">
        <f>SUM(P142:P150)</f>
        <v>60982684.259999998</v>
      </c>
    </row>
    <row r="142" spans="1:16">
      <c r="A142" s="17" t="s">
        <v>170</v>
      </c>
      <c r="B142" s="31" t="s">
        <v>171</v>
      </c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44">
        <v>33629363.75</v>
      </c>
      <c r="P142" s="45">
        <v>35124241.359999999</v>
      </c>
    </row>
    <row r="143" spans="1:16">
      <c r="A143" s="17" t="s">
        <v>172</v>
      </c>
      <c r="B143" s="31" t="s">
        <v>173</v>
      </c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44">
        <v>0</v>
      </c>
      <c r="P143" s="45">
        <v>1703719.57</v>
      </c>
    </row>
    <row r="144" spans="1:16">
      <c r="A144" s="17" t="s">
        <v>174</v>
      </c>
      <c r="B144" s="31" t="s">
        <v>175</v>
      </c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44">
        <v>1121051.5</v>
      </c>
      <c r="P144" s="45">
        <v>5221761.53</v>
      </c>
    </row>
    <row r="145" spans="1:16">
      <c r="A145" s="17" t="s">
        <v>176</v>
      </c>
      <c r="B145" s="31" t="s">
        <v>177</v>
      </c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44">
        <v>655305.56999999995</v>
      </c>
      <c r="P145" s="45">
        <v>770970.12</v>
      </c>
    </row>
    <row r="146" spans="1:16">
      <c r="A146" s="17" t="s">
        <v>178</v>
      </c>
      <c r="B146" s="31" t="s">
        <v>179</v>
      </c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44">
        <v>7979277.8099999996</v>
      </c>
      <c r="P146" s="45">
        <v>11650367.42</v>
      </c>
    </row>
    <row r="147" spans="1:16">
      <c r="A147" s="17" t="s">
        <v>180</v>
      </c>
      <c r="B147" s="31" t="s">
        <v>181</v>
      </c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44">
        <v>668570</v>
      </c>
      <c r="P147" s="45">
        <v>630052.55000000005</v>
      </c>
    </row>
    <row r="148" spans="1:16">
      <c r="A148" s="17" t="s">
        <v>182</v>
      </c>
      <c r="B148" s="31" t="s">
        <v>183</v>
      </c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44">
        <v>403423.91</v>
      </c>
      <c r="P148" s="45">
        <v>658300.43000000005</v>
      </c>
    </row>
    <row r="149" spans="1:16">
      <c r="A149" s="17" t="s">
        <v>184</v>
      </c>
      <c r="B149" s="31" t="s">
        <v>185</v>
      </c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44">
        <v>4627190.34</v>
      </c>
      <c r="P149" s="45">
        <v>3844558.33</v>
      </c>
    </row>
    <row r="150" spans="1:16">
      <c r="A150" s="17" t="s">
        <v>186</v>
      </c>
      <c r="B150" s="31" t="s">
        <v>187</v>
      </c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44">
        <v>505989.57</v>
      </c>
      <c r="P150" s="45">
        <v>1378712.95</v>
      </c>
    </row>
    <row r="151" spans="1:16">
      <c r="A151" s="17"/>
      <c r="B151" s="31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44"/>
      <c r="P151" s="45"/>
    </row>
    <row r="152" spans="1:16">
      <c r="A152" s="16" t="s">
        <v>188</v>
      </c>
      <c r="B152" s="32" t="s">
        <v>189</v>
      </c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43">
        <f>O153+O157+O161+O165+O171+O176+O180+O183+O190</f>
        <v>14059952.93</v>
      </c>
      <c r="P152" s="43">
        <f>P153+P157+P161+P165+P171+P176+P180+P183+P190</f>
        <v>17472916.93</v>
      </c>
    </row>
    <row r="153" spans="1:16">
      <c r="A153" s="16" t="s">
        <v>190</v>
      </c>
      <c r="B153" s="32" t="s">
        <v>89</v>
      </c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43">
        <f>SUM(O154:O155)</f>
        <v>0</v>
      </c>
      <c r="P153" s="43">
        <f>SUM(P154:P155)</f>
        <v>0</v>
      </c>
    </row>
    <row r="154" spans="1:16">
      <c r="A154" s="17" t="s">
        <v>191</v>
      </c>
      <c r="B154" s="31" t="s">
        <v>192</v>
      </c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44">
        <v>0</v>
      </c>
      <c r="P154" s="45">
        <v>0</v>
      </c>
    </row>
    <row r="155" spans="1:16">
      <c r="A155" s="17" t="s">
        <v>193</v>
      </c>
      <c r="B155" s="31" t="s">
        <v>194</v>
      </c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44">
        <v>0</v>
      </c>
      <c r="P155" s="45">
        <v>0</v>
      </c>
    </row>
    <row r="156" spans="1:16">
      <c r="A156" s="17"/>
      <c r="B156" s="31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44"/>
      <c r="P156" s="45"/>
    </row>
    <row r="157" spans="1:16">
      <c r="A157" s="16" t="s">
        <v>195</v>
      </c>
      <c r="B157" s="32" t="s">
        <v>196</v>
      </c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43">
        <f>SUM(O158:O159)</f>
        <v>3597000</v>
      </c>
      <c r="P157" s="43">
        <f>SUM(P158:P159)</f>
        <v>3960000</v>
      </c>
    </row>
    <row r="158" spans="1:16">
      <c r="A158" s="17" t="s">
        <v>197</v>
      </c>
      <c r="B158" s="31" t="s">
        <v>198</v>
      </c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44">
        <v>3597000</v>
      </c>
      <c r="P158" s="45">
        <v>3960000</v>
      </c>
    </row>
    <row r="159" spans="1:16">
      <c r="A159" s="17" t="s">
        <v>199</v>
      </c>
      <c r="B159" s="31" t="s">
        <v>200</v>
      </c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44">
        <v>0</v>
      </c>
      <c r="P159" s="45">
        <v>0</v>
      </c>
    </row>
    <row r="160" spans="1:16">
      <c r="A160" s="17"/>
      <c r="B160" s="31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44"/>
      <c r="P160" s="45"/>
    </row>
    <row r="161" spans="1:16">
      <c r="A161" s="16" t="s">
        <v>201</v>
      </c>
      <c r="B161" s="32" t="s">
        <v>92</v>
      </c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43">
        <f>SUM(O162:O163)</f>
        <v>694400</v>
      </c>
      <c r="P161" s="43">
        <f>SUM(P162:P163)</f>
        <v>3297577.03</v>
      </c>
    </row>
    <row r="162" spans="1:16">
      <c r="A162" s="17" t="s">
        <v>202</v>
      </c>
      <c r="B162" s="31" t="s">
        <v>203</v>
      </c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44">
        <v>694400</v>
      </c>
      <c r="P162" s="45">
        <v>3297577.03</v>
      </c>
    </row>
    <row r="163" spans="1:16">
      <c r="A163" s="17" t="s">
        <v>204</v>
      </c>
      <c r="B163" s="31" t="s">
        <v>205</v>
      </c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44">
        <v>0</v>
      </c>
      <c r="P163" s="45">
        <v>0</v>
      </c>
    </row>
    <row r="164" spans="1:16">
      <c r="A164" s="17"/>
      <c r="B164" s="31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44"/>
      <c r="P164" s="45"/>
    </row>
    <row r="165" spans="1:16">
      <c r="A165" s="16" t="s">
        <v>206</v>
      </c>
      <c r="B165" s="32" t="s">
        <v>94</v>
      </c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43">
        <f>SUM(O166:O169)</f>
        <v>6443234.3000000007</v>
      </c>
      <c r="P165" s="43">
        <f>SUM(P166:P169)</f>
        <v>7011403.0099999998</v>
      </c>
    </row>
    <row r="166" spans="1:16">
      <c r="A166" s="17" t="s">
        <v>207</v>
      </c>
      <c r="B166" s="31" t="s">
        <v>208</v>
      </c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44">
        <v>4942931.1100000003</v>
      </c>
      <c r="P166" s="45">
        <v>4430575.26</v>
      </c>
    </row>
    <row r="167" spans="1:16">
      <c r="A167" s="17" t="s">
        <v>209</v>
      </c>
      <c r="B167" s="31" t="s">
        <v>210</v>
      </c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44">
        <v>0</v>
      </c>
      <c r="P167" s="45">
        <v>0</v>
      </c>
    </row>
    <row r="168" spans="1:16">
      <c r="A168" s="17" t="s">
        <v>211</v>
      </c>
      <c r="B168" s="31" t="s">
        <v>212</v>
      </c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44">
        <v>1500303.19</v>
      </c>
      <c r="P168" s="45">
        <v>2580827.75</v>
      </c>
    </row>
    <row r="169" spans="1:16">
      <c r="A169" s="17" t="s">
        <v>213</v>
      </c>
      <c r="B169" s="31" t="s">
        <v>214</v>
      </c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44">
        <v>0</v>
      </c>
      <c r="P169" s="45">
        <v>0</v>
      </c>
    </row>
    <row r="170" spans="1:16">
      <c r="A170" s="17"/>
      <c r="B170" s="31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44"/>
      <c r="P170" s="45"/>
    </row>
    <row r="171" spans="1:16">
      <c r="A171" s="16" t="s">
        <v>215</v>
      </c>
      <c r="B171" s="32" t="s">
        <v>96</v>
      </c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43">
        <f>SUM(O172:O174)</f>
        <v>2482727.63</v>
      </c>
      <c r="P171" s="43">
        <f>SUM(P172:P174)</f>
        <v>2132761.89</v>
      </c>
    </row>
    <row r="172" spans="1:16">
      <c r="A172" s="17" t="s">
        <v>216</v>
      </c>
      <c r="B172" s="31" t="s">
        <v>217</v>
      </c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44">
        <v>0</v>
      </c>
      <c r="P172" s="45">
        <v>0</v>
      </c>
    </row>
    <row r="173" spans="1:16">
      <c r="A173" s="17" t="s">
        <v>218</v>
      </c>
      <c r="B173" s="31" t="s">
        <v>219</v>
      </c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44">
        <v>2482727.63</v>
      </c>
      <c r="P173" s="45">
        <v>2132761.89</v>
      </c>
    </row>
    <row r="174" spans="1:16">
      <c r="A174" s="17" t="s">
        <v>220</v>
      </c>
      <c r="B174" s="31" t="s">
        <v>221</v>
      </c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44">
        <v>0</v>
      </c>
      <c r="P174" s="45">
        <v>0</v>
      </c>
    </row>
    <row r="175" spans="1:16">
      <c r="A175" s="17"/>
      <c r="B175" s="31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44"/>
      <c r="P175" s="45"/>
    </row>
    <row r="176" spans="1:16">
      <c r="A176" s="16" t="s">
        <v>222</v>
      </c>
      <c r="B176" s="32" t="s">
        <v>223</v>
      </c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43">
        <f>SUM(O177:O178)</f>
        <v>842591</v>
      </c>
      <c r="P176" s="43">
        <f>SUM(P177:P178)</f>
        <v>1071175</v>
      </c>
    </row>
    <row r="177" spans="1:16">
      <c r="A177" s="17" t="s">
        <v>224</v>
      </c>
      <c r="B177" s="31" t="s">
        <v>225</v>
      </c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44">
        <v>842591</v>
      </c>
      <c r="P177" s="45">
        <v>1071175</v>
      </c>
    </row>
    <row r="178" spans="1:16">
      <c r="A178" s="17" t="s">
        <v>226</v>
      </c>
      <c r="B178" s="31" t="s">
        <v>227</v>
      </c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44">
        <v>0</v>
      </c>
      <c r="P178" s="45">
        <v>0</v>
      </c>
    </row>
    <row r="179" spans="1:16">
      <c r="A179" s="17"/>
      <c r="B179" s="31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44"/>
      <c r="P179" s="45"/>
    </row>
    <row r="180" spans="1:16">
      <c r="A180" s="16" t="s">
        <v>228</v>
      </c>
      <c r="B180" s="32" t="s">
        <v>229</v>
      </c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43">
        <f>O181</f>
        <v>0</v>
      </c>
      <c r="P180" s="43">
        <f>P181</f>
        <v>0</v>
      </c>
    </row>
    <row r="181" spans="1:16">
      <c r="A181" s="17" t="s">
        <v>230</v>
      </c>
      <c r="B181" s="31" t="s">
        <v>231</v>
      </c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44">
        <v>0</v>
      </c>
      <c r="P181" s="45">
        <v>0</v>
      </c>
    </row>
    <row r="182" spans="1:16">
      <c r="A182" s="17"/>
      <c r="B182" s="31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44"/>
      <c r="P182" s="45"/>
    </row>
    <row r="183" spans="1:16">
      <c r="A183" s="16" t="s">
        <v>232</v>
      </c>
      <c r="B183" s="32" t="s">
        <v>412</v>
      </c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43">
        <f>SUM(O184:O188)</f>
        <v>0</v>
      </c>
      <c r="P183" s="43">
        <f>SUM(P184:P188)</f>
        <v>0</v>
      </c>
    </row>
    <row r="184" spans="1:16">
      <c r="A184" s="17" t="s">
        <v>233</v>
      </c>
      <c r="B184" s="31" t="s">
        <v>234</v>
      </c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44">
        <v>0</v>
      </c>
      <c r="P184" s="45">
        <v>0</v>
      </c>
    </row>
    <row r="185" spans="1:16">
      <c r="A185" s="17" t="s">
        <v>235</v>
      </c>
      <c r="B185" s="31" t="s">
        <v>236</v>
      </c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44">
        <v>0</v>
      </c>
      <c r="P185" s="45">
        <v>0</v>
      </c>
    </row>
    <row r="186" spans="1:16">
      <c r="A186" s="17" t="s">
        <v>237</v>
      </c>
      <c r="B186" s="31" t="s">
        <v>238</v>
      </c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44">
        <v>0</v>
      </c>
      <c r="P186" s="45">
        <v>0</v>
      </c>
    </row>
    <row r="187" spans="1:16">
      <c r="A187" s="17" t="s">
        <v>239</v>
      </c>
      <c r="B187" s="31" t="s">
        <v>240</v>
      </c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44">
        <v>0</v>
      </c>
      <c r="P187" s="45">
        <v>0</v>
      </c>
    </row>
    <row r="188" spans="1:16">
      <c r="A188" s="17" t="s">
        <v>241</v>
      </c>
      <c r="B188" s="31" t="s">
        <v>242</v>
      </c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44">
        <v>0</v>
      </c>
      <c r="P188" s="45">
        <v>0</v>
      </c>
    </row>
    <row r="189" spans="1:16">
      <c r="A189" s="17"/>
      <c r="B189" s="31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44"/>
      <c r="P189" s="45"/>
    </row>
    <row r="190" spans="1:16">
      <c r="A190" s="16" t="s">
        <v>243</v>
      </c>
      <c r="B190" s="32" t="s">
        <v>244</v>
      </c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43">
        <f>SUM(O191:O192)</f>
        <v>0</v>
      </c>
      <c r="P190" s="43">
        <f>SUM(P191:P192)</f>
        <v>0</v>
      </c>
    </row>
    <row r="191" spans="1:16">
      <c r="A191" s="17" t="s">
        <v>245</v>
      </c>
      <c r="B191" s="31" t="s">
        <v>246</v>
      </c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44">
        <v>0</v>
      </c>
      <c r="P191" s="45">
        <v>0</v>
      </c>
    </row>
    <row r="192" spans="1:16">
      <c r="A192" s="17" t="s">
        <v>247</v>
      </c>
      <c r="B192" s="31" t="s">
        <v>248</v>
      </c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44">
        <v>0</v>
      </c>
      <c r="P192" s="45">
        <v>0</v>
      </c>
    </row>
    <row r="193" spans="1:16">
      <c r="A193" s="17"/>
      <c r="B193" s="31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44"/>
      <c r="P193" s="45"/>
    </row>
    <row r="194" spans="1:16">
      <c r="A194" s="16" t="s">
        <v>249</v>
      </c>
      <c r="B194" s="32" t="s">
        <v>80</v>
      </c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43">
        <f>O195+O199+O203</f>
        <v>0</v>
      </c>
      <c r="P194" s="43">
        <f>P195+P199+P203</f>
        <v>0</v>
      </c>
    </row>
    <row r="195" spans="1:16">
      <c r="A195" s="16" t="s">
        <v>250</v>
      </c>
      <c r="B195" s="32" t="s">
        <v>82</v>
      </c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43">
        <f>SUM(O196:O197)</f>
        <v>0</v>
      </c>
      <c r="P195" s="43">
        <f>SUM(P196:P197)</f>
        <v>0</v>
      </c>
    </row>
    <row r="196" spans="1:16">
      <c r="A196" s="17" t="s">
        <v>251</v>
      </c>
      <c r="B196" s="31" t="s">
        <v>252</v>
      </c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44">
        <v>0</v>
      </c>
      <c r="P196" s="45">
        <v>0</v>
      </c>
    </row>
    <row r="197" spans="1:16">
      <c r="A197" s="17" t="s">
        <v>253</v>
      </c>
      <c r="B197" s="31" t="s">
        <v>254</v>
      </c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44">
        <v>0</v>
      </c>
      <c r="P197" s="45">
        <v>0</v>
      </c>
    </row>
    <row r="198" spans="1:16">
      <c r="A198" s="17"/>
      <c r="B198" s="31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44"/>
      <c r="P198" s="45"/>
    </row>
    <row r="199" spans="1:16">
      <c r="A199" s="16" t="s">
        <v>255</v>
      </c>
      <c r="B199" s="32" t="s">
        <v>84</v>
      </c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43">
        <f>SUM(O200:O201)</f>
        <v>0</v>
      </c>
      <c r="P199" s="43">
        <f>SUM(P200:P201)</f>
        <v>0</v>
      </c>
    </row>
    <row r="200" spans="1:16">
      <c r="A200" s="17" t="s">
        <v>256</v>
      </c>
      <c r="B200" s="31" t="s">
        <v>257</v>
      </c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44">
        <v>0</v>
      </c>
      <c r="P200" s="45">
        <v>0</v>
      </c>
    </row>
    <row r="201" spans="1:16">
      <c r="A201" s="17" t="s">
        <v>258</v>
      </c>
      <c r="B201" s="31" t="s">
        <v>259</v>
      </c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44">
        <v>0</v>
      </c>
      <c r="P201" s="45">
        <v>0</v>
      </c>
    </row>
    <row r="202" spans="1:16">
      <c r="A202" s="17"/>
      <c r="B202" s="31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44"/>
      <c r="P202" s="45"/>
    </row>
    <row r="203" spans="1:16">
      <c r="A203" s="16" t="s">
        <v>260</v>
      </c>
      <c r="B203" s="32" t="s">
        <v>86</v>
      </c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43">
        <f>SUM(O204:O205)</f>
        <v>0</v>
      </c>
      <c r="P203" s="43">
        <f>SUM(P204:P205)</f>
        <v>0</v>
      </c>
    </row>
    <row r="204" spans="1:16">
      <c r="A204" s="17" t="s">
        <v>261</v>
      </c>
      <c r="B204" s="31" t="s">
        <v>262</v>
      </c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44">
        <v>0</v>
      </c>
      <c r="P204" s="45">
        <v>0</v>
      </c>
    </row>
    <row r="205" spans="1:16">
      <c r="A205" s="17" t="s">
        <v>263</v>
      </c>
      <c r="B205" s="31" t="s">
        <v>264</v>
      </c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44">
        <v>0</v>
      </c>
      <c r="P205" s="45">
        <v>0</v>
      </c>
    </row>
    <row r="206" spans="1:16">
      <c r="A206" s="17"/>
      <c r="B206" s="31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44"/>
      <c r="P206" s="45"/>
    </row>
    <row r="207" spans="1:16">
      <c r="A207" s="16" t="s">
        <v>265</v>
      </c>
      <c r="B207" s="32" t="s">
        <v>266</v>
      </c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43">
        <f>O208+O212+O216+O220+O223</f>
        <v>0</v>
      </c>
      <c r="P207" s="43">
        <f>P208+P212+P216+P220+P223</f>
        <v>55947.02</v>
      </c>
    </row>
    <row r="208" spans="1:16">
      <c r="A208" s="16" t="s">
        <v>267</v>
      </c>
      <c r="B208" s="32" t="s">
        <v>268</v>
      </c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43">
        <f>SUM(O209:O210)</f>
        <v>0</v>
      </c>
      <c r="P208" s="43">
        <f>SUM(P209:P210)</f>
        <v>55947.02</v>
      </c>
    </row>
    <row r="209" spans="1:16">
      <c r="A209" s="17" t="s">
        <v>269</v>
      </c>
      <c r="B209" s="31" t="s">
        <v>270</v>
      </c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44">
        <v>0</v>
      </c>
      <c r="P209" s="45">
        <v>55947.02</v>
      </c>
    </row>
    <row r="210" spans="1:16">
      <c r="A210" s="17" t="s">
        <v>271</v>
      </c>
      <c r="B210" s="31" t="s">
        <v>272</v>
      </c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44">
        <v>0</v>
      </c>
      <c r="P210" s="45">
        <v>0</v>
      </c>
    </row>
    <row r="211" spans="1:16">
      <c r="A211" s="17"/>
      <c r="B211" s="31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44"/>
      <c r="P211" s="45"/>
    </row>
    <row r="212" spans="1:16">
      <c r="A212" s="16" t="s">
        <v>273</v>
      </c>
      <c r="B212" s="32" t="s">
        <v>274</v>
      </c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43">
        <f>SUM(O213:O214)</f>
        <v>0</v>
      </c>
      <c r="P212" s="43">
        <f>SUM(P213:P214)</f>
        <v>0</v>
      </c>
    </row>
    <row r="213" spans="1:16">
      <c r="A213" s="17" t="s">
        <v>275</v>
      </c>
      <c r="B213" s="31" t="s">
        <v>276</v>
      </c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44">
        <v>0</v>
      </c>
      <c r="P213" s="45">
        <v>0</v>
      </c>
    </row>
    <row r="214" spans="1:16">
      <c r="A214" s="17" t="s">
        <v>277</v>
      </c>
      <c r="B214" s="31" t="s">
        <v>278</v>
      </c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44">
        <v>0</v>
      </c>
      <c r="P214" s="45">
        <v>0</v>
      </c>
    </row>
    <row r="215" spans="1:16">
      <c r="A215" s="17"/>
      <c r="B215" s="31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44"/>
      <c r="P215" s="45"/>
    </row>
    <row r="216" spans="1:16">
      <c r="A216" s="16" t="s">
        <v>279</v>
      </c>
      <c r="B216" s="32" t="s">
        <v>280</v>
      </c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43">
        <f>SUM(O217:O218)</f>
        <v>0</v>
      </c>
      <c r="P216" s="43">
        <f>SUM(P217:P218)</f>
        <v>0</v>
      </c>
    </row>
    <row r="217" spans="1:16">
      <c r="A217" s="17" t="s">
        <v>281</v>
      </c>
      <c r="B217" s="31" t="s">
        <v>282</v>
      </c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44">
        <v>0</v>
      </c>
      <c r="P217" s="45">
        <v>0</v>
      </c>
    </row>
    <row r="218" spans="1:16">
      <c r="A218" s="17" t="s">
        <v>283</v>
      </c>
      <c r="B218" s="31" t="s">
        <v>284</v>
      </c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44">
        <v>0</v>
      </c>
      <c r="P218" s="45">
        <v>0</v>
      </c>
    </row>
    <row r="219" spans="1:16">
      <c r="A219" s="17"/>
      <c r="B219" s="31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44"/>
      <c r="P219" s="45"/>
    </row>
    <row r="220" spans="1:16">
      <c r="A220" s="16" t="s">
        <v>285</v>
      </c>
      <c r="B220" s="32" t="s">
        <v>286</v>
      </c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43">
        <f>O221</f>
        <v>0</v>
      </c>
      <c r="P220" s="43">
        <f>P221</f>
        <v>0</v>
      </c>
    </row>
    <row r="221" spans="1:16">
      <c r="A221" s="17" t="s">
        <v>287</v>
      </c>
      <c r="B221" s="31" t="s">
        <v>286</v>
      </c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44">
        <v>0</v>
      </c>
      <c r="P221" s="45">
        <v>0</v>
      </c>
    </row>
    <row r="222" spans="1:16">
      <c r="A222" s="17"/>
      <c r="B222" s="31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44"/>
      <c r="P222" s="45"/>
    </row>
    <row r="223" spans="1:16">
      <c r="A223" s="16" t="s">
        <v>288</v>
      </c>
      <c r="B223" s="32" t="s">
        <v>289</v>
      </c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43">
        <f>SUM(O224:O225)</f>
        <v>0</v>
      </c>
      <c r="P223" s="43">
        <f>SUM(P224:P225)</f>
        <v>0</v>
      </c>
    </row>
    <row r="224" spans="1:16">
      <c r="A224" s="17" t="s">
        <v>290</v>
      </c>
      <c r="B224" s="31" t="s">
        <v>291</v>
      </c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44">
        <v>0</v>
      </c>
      <c r="P224" s="45">
        <v>0</v>
      </c>
    </row>
    <row r="225" spans="1:16">
      <c r="A225" s="17" t="s">
        <v>292</v>
      </c>
      <c r="B225" s="31" t="s">
        <v>293</v>
      </c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44">
        <v>0</v>
      </c>
      <c r="P225" s="45">
        <v>0</v>
      </c>
    </row>
    <row r="226" spans="1:16">
      <c r="A226" s="17"/>
      <c r="B226" s="31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44"/>
      <c r="P226" s="45"/>
    </row>
    <row r="227" spans="1:16">
      <c r="A227" s="16" t="s">
        <v>294</v>
      </c>
      <c r="B227" s="32" t="s">
        <v>295</v>
      </c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43">
        <f>O228+O238+O242+O249+O252+O255</f>
        <v>695435.16</v>
      </c>
      <c r="P227" s="43">
        <f>P228+P238+P242+P249+P252+P255</f>
        <v>7605257.2599999998</v>
      </c>
    </row>
    <row r="228" spans="1:16">
      <c r="A228" s="16" t="s">
        <v>296</v>
      </c>
      <c r="B228" s="32" t="s">
        <v>297</v>
      </c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43">
        <f>SUM(O229:O236)</f>
        <v>695435.16</v>
      </c>
      <c r="P228" s="43">
        <f>SUM(P229:P236)</f>
        <v>7605257.2599999998</v>
      </c>
    </row>
    <row r="229" spans="1:16">
      <c r="A229" s="17" t="s">
        <v>298</v>
      </c>
      <c r="B229" s="31" t="s">
        <v>299</v>
      </c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44">
        <v>0</v>
      </c>
      <c r="P229" s="45">
        <v>0</v>
      </c>
    </row>
    <row r="230" spans="1:16">
      <c r="A230" s="17" t="s">
        <v>300</v>
      </c>
      <c r="B230" s="31" t="s">
        <v>301</v>
      </c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44">
        <v>0</v>
      </c>
      <c r="P230" s="45">
        <v>0</v>
      </c>
    </row>
    <row r="231" spans="1:16">
      <c r="A231" s="17" t="s">
        <v>302</v>
      </c>
      <c r="B231" s="31" t="s">
        <v>303</v>
      </c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44">
        <v>0</v>
      </c>
      <c r="P231" s="45">
        <v>0</v>
      </c>
    </row>
    <row r="232" spans="1:16">
      <c r="A232" s="17" t="s">
        <v>304</v>
      </c>
      <c r="B232" s="31" t="s">
        <v>305</v>
      </c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44">
        <v>0</v>
      </c>
      <c r="P232" s="45">
        <v>0</v>
      </c>
    </row>
    <row r="233" spans="1:16">
      <c r="A233" s="17" t="s">
        <v>306</v>
      </c>
      <c r="B233" s="31" t="s">
        <v>307</v>
      </c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44">
        <v>695435.16</v>
      </c>
      <c r="P233" s="45">
        <v>7603098.3099999996</v>
      </c>
    </row>
    <row r="234" spans="1:16">
      <c r="A234" s="17" t="s">
        <v>308</v>
      </c>
      <c r="B234" s="31" t="s">
        <v>309</v>
      </c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44">
        <v>0</v>
      </c>
      <c r="P234" s="45">
        <v>0</v>
      </c>
    </row>
    <row r="235" spans="1:16">
      <c r="A235" s="17" t="s">
        <v>310</v>
      </c>
      <c r="B235" s="31" t="s">
        <v>311</v>
      </c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44">
        <v>0</v>
      </c>
      <c r="P235" s="45">
        <v>2158.9499999999998</v>
      </c>
    </row>
    <row r="236" spans="1:16">
      <c r="A236" s="17">
        <v>5518</v>
      </c>
      <c r="B236" s="39" t="s">
        <v>358</v>
      </c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44">
        <v>0</v>
      </c>
      <c r="P236" s="44">
        <v>0</v>
      </c>
    </row>
    <row r="237" spans="1:16">
      <c r="A237" s="30"/>
      <c r="B237" s="40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44"/>
      <c r="P237" s="44"/>
    </row>
    <row r="238" spans="1:16">
      <c r="A238" s="16" t="s">
        <v>312</v>
      </c>
      <c r="B238" s="32" t="s">
        <v>313</v>
      </c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43">
        <f>SUM(O239:O240)</f>
        <v>0</v>
      </c>
      <c r="P238" s="43">
        <f>SUM(P239:P240)</f>
        <v>0</v>
      </c>
    </row>
    <row r="239" spans="1:16">
      <c r="A239" s="17" t="s">
        <v>314</v>
      </c>
      <c r="B239" s="31" t="s">
        <v>315</v>
      </c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44">
        <v>0</v>
      </c>
      <c r="P239" s="45">
        <v>0</v>
      </c>
    </row>
    <row r="240" spans="1:16">
      <c r="A240" s="17" t="s">
        <v>316</v>
      </c>
      <c r="B240" s="31" t="s">
        <v>317</v>
      </c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44">
        <v>0</v>
      </c>
      <c r="P240" s="45">
        <v>0</v>
      </c>
    </row>
    <row r="241" spans="1:16">
      <c r="A241" s="17"/>
      <c r="B241" s="31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44"/>
      <c r="P241" s="45"/>
    </row>
    <row r="242" spans="1:16">
      <c r="A242" s="16" t="s">
        <v>318</v>
      </c>
      <c r="B242" s="32" t="s">
        <v>319</v>
      </c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43">
        <f>SUM(O243:O247)</f>
        <v>0</v>
      </c>
      <c r="P242" s="43">
        <f>SUM(P243:P247)</f>
        <v>0</v>
      </c>
    </row>
    <row r="243" spans="1:16">
      <c r="A243" s="17" t="s">
        <v>320</v>
      </c>
      <c r="B243" s="31" t="s">
        <v>321</v>
      </c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44">
        <v>0</v>
      </c>
      <c r="P243" s="45">
        <v>0</v>
      </c>
    </row>
    <row r="244" spans="1:16">
      <c r="A244" s="17" t="s">
        <v>322</v>
      </c>
      <c r="B244" s="31" t="s">
        <v>323</v>
      </c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44">
        <v>0</v>
      </c>
      <c r="P244" s="45">
        <v>0</v>
      </c>
    </row>
    <row r="245" spans="1:16">
      <c r="A245" s="17" t="s">
        <v>324</v>
      </c>
      <c r="B245" s="31" t="s">
        <v>325</v>
      </c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44">
        <v>0</v>
      </c>
      <c r="P245" s="45">
        <v>0</v>
      </c>
    </row>
    <row r="246" spans="1:16">
      <c r="A246" s="17" t="s">
        <v>326</v>
      </c>
      <c r="B246" s="31" t="s">
        <v>327</v>
      </c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44">
        <v>0</v>
      </c>
      <c r="P246" s="45">
        <v>0</v>
      </c>
    </row>
    <row r="247" spans="1:16">
      <c r="A247" s="17" t="s">
        <v>328</v>
      </c>
      <c r="B247" s="31" t="s">
        <v>329</v>
      </c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44">
        <v>0</v>
      </c>
      <c r="P247" s="45">
        <v>0</v>
      </c>
    </row>
    <row r="248" spans="1:16">
      <c r="A248" s="17"/>
      <c r="B248" s="31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44"/>
      <c r="P248" s="45"/>
    </row>
    <row r="249" spans="1:16">
      <c r="A249" s="16" t="s">
        <v>330</v>
      </c>
      <c r="B249" s="32" t="s">
        <v>331</v>
      </c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43">
        <f>O250</f>
        <v>0</v>
      </c>
      <c r="P249" s="43">
        <f>P250</f>
        <v>0</v>
      </c>
    </row>
    <row r="250" spans="1:16">
      <c r="A250" s="17" t="s">
        <v>332</v>
      </c>
      <c r="B250" s="31" t="s">
        <v>331</v>
      </c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44">
        <v>0</v>
      </c>
      <c r="P250" s="45">
        <v>0</v>
      </c>
    </row>
    <row r="251" spans="1:16">
      <c r="A251" s="17"/>
      <c r="B251" s="31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44"/>
      <c r="P251" s="45"/>
    </row>
    <row r="252" spans="1:16">
      <c r="A252" s="16" t="s">
        <v>333</v>
      </c>
      <c r="B252" s="32" t="s">
        <v>334</v>
      </c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43">
        <f>O253</f>
        <v>0</v>
      </c>
      <c r="P252" s="43">
        <f>P253</f>
        <v>0</v>
      </c>
    </row>
    <row r="253" spans="1:16">
      <c r="A253" s="17" t="s">
        <v>335</v>
      </c>
      <c r="B253" s="31" t="s">
        <v>334</v>
      </c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44">
        <v>0</v>
      </c>
      <c r="P253" s="45">
        <v>0</v>
      </c>
    </row>
    <row r="254" spans="1:16">
      <c r="A254" s="17"/>
      <c r="B254" s="31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44"/>
      <c r="P254" s="45"/>
    </row>
    <row r="255" spans="1:16">
      <c r="A255" s="16" t="s">
        <v>336</v>
      </c>
      <c r="B255" s="32" t="s">
        <v>337</v>
      </c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43">
        <f>SUM(O256:O264)</f>
        <v>0</v>
      </c>
      <c r="P255" s="43">
        <f>SUM(P256:P264)</f>
        <v>0</v>
      </c>
    </row>
    <row r="256" spans="1:16">
      <c r="A256" s="17" t="s">
        <v>338</v>
      </c>
      <c r="B256" s="31" t="s">
        <v>339</v>
      </c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44">
        <v>0</v>
      </c>
      <c r="P256" s="45">
        <v>0</v>
      </c>
    </row>
    <row r="257" spans="1:16">
      <c r="A257" s="17" t="s">
        <v>340</v>
      </c>
      <c r="B257" s="31" t="s">
        <v>341</v>
      </c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44">
        <v>0</v>
      </c>
      <c r="P257" s="45">
        <v>0</v>
      </c>
    </row>
    <row r="258" spans="1:16">
      <c r="A258" s="17" t="s">
        <v>342</v>
      </c>
      <c r="B258" s="31" t="s">
        <v>343</v>
      </c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44">
        <v>0</v>
      </c>
      <c r="P258" s="45">
        <v>0</v>
      </c>
    </row>
    <row r="259" spans="1:16">
      <c r="A259" s="17" t="s">
        <v>344</v>
      </c>
      <c r="B259" s="31" t="s">
        <v>390</v>
      </c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44">
        <v>0</v>
      </c>
      <c r="P259" s="45">
        <v>0</v>
      </c>
    </row>
    <row r="260" spans="1:16">
      <c r="A260" s="17" t="s">
        <v>345</v>
      </c>
      <c r="B260" s="31" t="s">
        <v>346</v>
      </c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44">
        <v>0</v>
      </c>
      <c r="P260" s="45">
        <v>0</v>
      </c>
    </row>
    <row r="261" spans="1:16">
      <c r="A261" s="17" t="s">
        <v>347</v>
      </c>
      <c r="B261" s="31" t="s">
        <v>127</v>
      </c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44">
        <v>0</v>
      </c>
      <c r="P261" s="45">
        <v>0</v>
      </c>
    </row>
    <row r="262" spans="1:16">
      <c r="A262" s="17" t="s">
        <v>348</v>
      </c>
      <c r="B262" s="31" t="s">
        <v>349</v>
      </c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44">
        <v>0</v>
      </c>
      <c r="P262" s="45">
        <v>0</v>
      </c>
    </row>
    <row r="263" spans="1:16">
      <c r="A263" s="30">
        <v>5598</v>
      </c>
      <c r="B263" s="35" t="s">
        <v>391</v>
      </c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44">
        <v>0</v>
      </c>
      <c r="P263" s="45">
        <v>0</v>
      </c>
    </row>
    <row r="264" spans="1:16">
      <c r="A264" s="17" t="s">
        <v>350</v>
      </c>
      <c r="B264" s="31" t="s">
        <v>351</v>
      </c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44">
        <v>0</v>
      </c>
      <c r="P264" s="45">
        <v>0</v>
      </c>
    </row>
    <row r="265" spans="1:16">
      <c r="A265" s="17"/>
      <c r="B265" s="31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44"/>
      <c r="P265" s="45"/>
    </row>
    <row r="266" spans="1:16">
      <c r="A266" s="16">
        <v>5600</v>
      </c>
      <c r="B266" s="32" t="s">
        <v>356</v>
      </c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43">
        <f>O267</f>
        <v>0</v>
      </c>
      <c r="P266" s="43">
        <f>P267</f>
        <v>0</v>
      </c>
    </row>
    <row r="267" spans="1:16">
      <c r="A267" s="16">
        <v>5610</v>
      </c>
      <c r="B267" s="32" t="s">
        <v>357</v>
      </c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43">
        <f>O268</f>
        <v>0</v>
      </c>
      <c r="P267" s="46">
        <f>P268</f>
        <v>0</v>
      </c>
    </row>
    <row r="268" spans="1:16">
      <c r="A268" s="17">
        <v>5611</v>
      </c>
      <c r="B268" s="31" t="s">
        <v>359</v>
      </c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44">
        <v>0</v>
      </c>
      <c r="P268" s="45">
        <v>0</v>
      </c>
    </row>
    <row r="269" spans="1:16">
      <c r="A269" s="8"/>
      <c r="B269" s="9" t="s">
        <v>353</v>
      </c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43">
        <f>O121+O152+O194+O207+O227+O266</f>
        <v>155794833.85999998</v>
      </c>
      <c r="P269" s="43">
        <f>P121+P152+P194+P207+P227+P266</f>
        <v>212192433.06999999</v>
      </c>
    </row>
    <row r="270" spans="1:16">
      <c r="A270" s="49"/>
      <c r="B270" s="50"/>
      <c r="C270" s="50"/>
      <c r="D270" s="50"/>
      <c r="E270" s="50"/>
      <c r="F270" s="50"/>
      <c r="G270" s="50"/>
      <c r="H270" s="50"/>
      <c r="I270" s="50"/>
      <c r="J270" s="50"/>
      <c r="K270" s="50"/>
      <c r="L270" s="50"/>
      <c r="M270" s="50"/>
      <c r="N270" s="50"/>
      <c r="O270" s="47"/>
      <c r="P270" s="48"/>
    </row>
    <row r="271" spans="1:16">
      <c r="A271" s="17"/>
      <c r="B271" s="51" t="s">
        <v>414</v>
      </c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52"/>
      <c r="P271" s="53"/>
    </row>
    <row r="272" spans="1:16">
      <c r="A272" s="17" t="s">
        <v>415</v>
      </c>
      <c r="B272" s="54" t="s">
        <v>416</v>
      </c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44">
        <v>0</v>
      </c>
      <c r="P272" s="45">
        <v>0</v>
      </c>
    </row>
    <row r="273" spans="1:16">
      <c r="A273" s="17" t="s">
        <v>417</v>
      </c>
      <c r="B273" s="54" t="s">
        <v>418</v>
      </c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44">
        <v>77695374.310000002</v>
      </c>
      <c r="P273" s="45">
        <v>39813788.039999999</v>
      </c>
    </row>
    <row r="274" spans="1:16">
      <c r="A274" s="17" t="s">
        <v>419</v>
      </c>
      <c r="B274" s="54" t="s">
        <v>420</v>
      </c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44">
        <v>0</v>
      </c>
      <c r="P274" s="45">
        <v>0</v>
      </c>
    </row>
    <row r="275" spans="1:16">
      <c r="A275" s="7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44"/>
      <c r="P275" s="45"/>
    </row>
    <row r="276" spans="1:16">
      <c r="A276" s="8"/>
      <c r="B276" s="9" t="s">
        <v>360</v>
      </c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43">
        <f>O118-O269</f>
        <v>77695374.310000002</v>
      </c>
      <c r="P276" s="43">
        <f>P118-P269</f>
        <v>39813788.039999992</v>
      </c>
    </row>
    <row r="277" spans="1:16" ht="3" customHeight="1">
      <c r="A277" s="11"/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21"/>
      <c r="P277" s="22"/>
    </row>
    <row r="282" spans="1:16">
      <c r="G282" s="6"/>
      <c r="H282" s="6"/>
      <c r="I282" s="6"/>
      <c r="J282" s="6"/>
      <c r="K282" s="6"/>
      <c r="L282" s="6"/>
      <c r="M282" s="6"/>
      <c r="N282" s="6"/>
    </row>
    <row r="283" spans="1:16">
      <c r="A283" s="6"/>
      <c r="B283" s="6"/>
      <c r="C283" s="6"/>
      <c r="D283" s="25"/>
      <c r="E283" s="6"/>
      <c r="F283" s="6"/>
      <c r="G283" s="33"/>
      <c r="H283" s="33"/>
      <c r="I283" s="33"/>
      <c r="J283" s="33"/>
      <c r="K283" s="33"/>
      <c r="L283" s="33"/>
      <c r="M283" s="33"/>
      <c r="N283" s="6"/>
      <c r="O283" s="26"/>
      <c r="P283" s="27"/>
    </row>
    <row r="284" spans="1:16">
      <c r="C284" s="62" t="s">
        <v>423</v>
      </c>
      <c r="D284" s="62"/>
      <c r="E284" s="62"/>
      <c r="F284" s="62"/>
      <c r="G284" s="62"/>
      <c r="H284" s="33"/>
      <c r="I284" s="33"/>
      <c r="J284" s="62" t="s">
        <v>424</v>
      </c>
      <c r="K284" s="62"/>
      <c r="L284" s="62"/>
      <c r="M284" s="62"/>
      <c r="O284" s="23"/>
    </row>
    <row r="285" spans="1:16" ht="44.25" customHeight="1">
      <c r="C285" s="63" t="s">
        <v>392</v>
      </c>
      <c r="D285" s="63"/>
      <c r="E285" s="63"/>
      <c r="F285" s="63"/>
      <c r="G285" s="63"/>
      <c r="H285" s="33"/>
      <c r="I285" s="33"/>
      <c r="J285" s="63" t="s">
        <v>425</v>
      </c>
      <c r="K285" s="63"/>
      <c r="L285" s="63"/>
      <c r="M285" s="63"/>
      <c r="O285" s="23"/>
    </row>
    <row r="286" spans="1:16">
      <c r="D286" s="13"/>
      <c r="G286" s="33"/>
      <c r="H286" s="33"/>
      <c r="I286" s="33"/>
      <c r="J286" s="33"/>
      <c r="K286" s="33"/>
      <c r="L286" s="33"/>
      <c r="M286" s="33"/>
      <c r="O286" s="23"/>
    </row>
    <row r="287" spans="1:16">
      <c r="D287" s="13"/>
      <c r="J287" s="13"/>
      <c r="O287" s="23"/>
    </row>
    <row r="288" spans="1:16" ht="15">
      <c r="B288" t="s">
        <v>355</v>
      </c>
    </row>
    <row r="290" spans="6:14">
      <c r="F290" s="61" t="s">
        <v>426</v>
      </c>
      <c r="G290" s="61"/>
      <c r="H290" s="61"/>
      <c r="I290" s="61"/>
      <c r="J290" s="61"/>
      <c r="K290" s="61"/>
      <c r="L290" s="61"/>
      <c r="M290" s="61"/>
      <c r="N290" s="61"/>
    </row>
    <row r="291" spans="6:14">
      <c r="F291" s="61"/>
      <c r="G291" s="61"/>
      <c r="H291" s="61"/>
      <c r="I291" s="61"/>
      <c r="J291" s="61"/>
      <c r="K291" s="61"/>
      <c r="L291" s="61"/>
      <c r="M291" s="61"/>
      <c r="N291" s="61"/>
    </row>
    <row r="292" spans="6:14">
      <c r="F292" s="61"/>
      <c r="G292" s="61"/>
      <c r="H292" s="61"/>
      <c r="I292" s="61"/>
      <c r="J292" s="61"/>
      <c r="K292" s="61"/>
      <c r="L292" s="61"/>
      <c r="M292" s="61"/>
      <c r="N292" s="61"/>
    </row>
    <row r="293" spans="6:14">
      <c r="F293" s="61"/>
      <c r="G293" s="61"/>
      <c r="H293" s="61"/>
      <c r="I293" s="61"/>
      <c r="J293" s="61"/>
      <c r="K293" s="61"/>
      <c r="L293" s="61"/>
      <c r="M293" s="61"/>
      <c r="N293" s="61"/>
    </row>
  </sheetData>
  <sheetProtection password="CEE3" sheet="1" objects="1" scenarios="1"/>
  <mergeCells count="8">
    <mergeCell ref="A1:P1"/>
    <mergeCell ref="A2:P2"/>
    <mergeCell ref="A3:P3"/>
    <mergeCell ref="F290:N293"/>
    <mergeCell ref="C284:G284"/>
    <mergeCell ref="C285:G285"/>
    <mergeCell ref="J284:M284"/>
    <mergeCell ref="J285:M285"/>
  </mergeCells>
  <printOptions horizontalCentered="1"/>
  <pageMargins left="0.59055118110236227" right="0.47244094488188981" top="0.77" bottom="0.87" header="0.31496062992125984" footer="0.31496062992125984"/>
  <pageSetup scale="65" orientation="portrait" useFirstPageNumber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Heriberto Ocaña Navarro</dc:creator>
  <cp:lastModifiedBy>Juez</cp:lastModifiedBy>
  <cp:lastPrinted>2019-09-20T19:15:42Z</cp:lastPrinted>
  <dcterms:created xsi:type="dcterms:W3CDTF">2010-12-03T18:40:30Z</dcterms:created>
  <dcterms:modified xsi:type="dcterms:W3CDTF">2020-06-29T23:59:11Z</dcterms:modified>
</cp:coreProperties>
</file>