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_V2 San Juan de los Lagos\Plantillas\"/>
    </mc:Choice>
  </mc:AlternateContent>
  <workbookProtection workbookPassword="CEE3" lockStructure="1"/>
  <bookViews>
    <workbookView xWindow="0" yWindow="0" windowWidth="28800" windowHeight="1233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X494" i="1" s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5" i="1" s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36" i="1" l="1"/>
  <c r="AY423" i="1"/>
  <c r="AX416" i="1"/>
  <c r="AY40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Y72" i="1" s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X118" i="1" s="1"/>
  <c r="AY328" i="1"/>
  <c r="AY374" i="1"/>
  <c r="AY373" i="1" s="1"/>
  <c r="AY448" i="1"/>
  <c r="AY447" i="1" s="1"/>
  <c r="AX508" i="1"/>
  <c r="AX102" i="1"/>
  <c r="AY489" i="1"/>
  <c r="AX72" i="1"/>
  <c r="AY416" i="1"/>
  <c r="AY391" i="1"/>
  <c r="AY436" i="1"/>
  <c r="AX507" i="1" l="1"/>
  <c r="AY477" i="1"/>
  <c r="AX453" i="1"/>
  <c r="AY454" i="1"/>
  <c r="AY453" i="1" s="1"/>
  <c r="AX287" i="1"/>
  <c r="AY287" i="1"/>
  <c r="AY222" i="1"/>
  <c r="AY187" i="1"/>
  <c r="AX187" i="1"/>
  <c r="AY161" i="1"/>
  <c r="AX117" i="1"/>
  <c r="AY117" i="1"/>
  <c r="AX40" i="1"/>
  <c r="AX7" i="1" s="1"/>
  <c r="AX184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544" i="1" s="1"/>
  <c r="AY184" i="1"/>
  <c r="AY544" i="1" l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<sst xmlns="http://schemas.openxmlformats.org/spreadsheetml/2006/main" count="1086" uniqueCount="1067">
  <si>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</si>
  <si>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</si>
  <si>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</si>
  <si>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</si>
  <si>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</si>
  <si>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</si>
  <si>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</si>
  <si>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</si>
  <si>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</si>
  <si>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</si>
  <si>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</si>
  <si>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</si>
  <si>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</si>
  <si>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</si>
  <si>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</si>
  <si>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</si>
  <si>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</si>
  <si>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</si>
  <si>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</si>
  <si>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</si>
  <si>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</si>
  <si>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</si>
  <si>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</si>
  <si>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</si>
  <si>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</si>
  <si>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</si>
  <si>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</si>
  <si>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</si>
  <si>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</si>
  <si>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</si>
  <si>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</si>
  <si>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</si>
  <si>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</si>
  <si>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</si>
  <si>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</si>
  <si>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</si>
  <si>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</si>
  <si>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</si>
  <si>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</si>
  <si>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</si>
  <si>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</si>
  <si>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</si>
  <si>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</si>
  <si>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</si>
  <si>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</si>
  <si>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</si>
  <si>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</si>
  <si>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</si>
  <si>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</si>
  <si>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</si>
  <si>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</si>
  <si>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</si>
  <si>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</si>
  <si>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</si>
  <si>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</si>
  <si>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</si>
  <si>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</si>
  <si>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</si>
  <si>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</si>
  <si>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</si>
  <si>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</si>
  <si>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</si>
  <si>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</si>
  <si>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</si>
  <si>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</si>
  <si>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</si>
  <si>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</si>
  <si>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</si>
  <si>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</si>
  <si>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</si>
  <si>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</si>
  <si>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</si>
  <si>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</si>
  <si>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</si>
  <si>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</si>
  <si>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</si>
  <si>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</si>
  <si>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</si>
  <si>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</si>
  <si>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</si>
  <si>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</si>
  <si>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</si>
  <si>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</si>
  <si>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</si>
  <si>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</si>
  <si>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</si>
  <si>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</si>
  <si>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</si>
  <si>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</si>
  <si>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</si>
  <si>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</si>
  <si>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</si>
  <si>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</si>
  <si>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</si>
  <si>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</si>
  <si>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</si>
  <si>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</si>
  <si>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</si>
  <si>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</si>
  <si>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</si>
  <si>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</si>
  <si>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</si>
  <si>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</si>
  <si>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</si>
  <si>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</si>
  <si>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</si>
  <si>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</si>
  <si>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</si>
  <si>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</si>
  <si>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</si>
  <si>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</si>
  <si>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</si>
  <si>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</si>
  <si>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</si>
  <si>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</si>
  <si>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</si>
  <si>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</si>
  <si>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</si>
  <si>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</si>
  <si>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</si>
  <si>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</si>
  <si>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</si>
  <si>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</si>
  <si>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</si>
  <si>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</si>
  <si>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</si>
  <si>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</si>
  <si>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</si>
  <si>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</si>
  <si>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</si>
  <si>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</si>
  <si>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</si>
  <si>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</si>
  <si>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</si>
  <si>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</si>
  <si>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</si>
  <si>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</si>
  <si>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</si>
  <si>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</si>
  <si>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</si>
  <si>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</si>
  <si>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</si>
  <si>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</si>
  <si>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</si>
  <si>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</si>
  <si>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</si>
  <si>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</si>
  <si>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</si>
  <si>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</si>
  <si>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</si>
  <si>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</si>
  <si>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</si>
  <si>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</si>
  <si>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</si>
  <si>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</si>
  <si>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</si>
  <si>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</si>
  <si>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</si>
  <si>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</si>
  <si>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</si>
  <si>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</si>
  <si>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</si>
  <si>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</si>
  <si>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</si>
  <si>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</si>
  <si>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</si>
  <si>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</si>
  <si>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</si>
  <si>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</si>
  <si>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</si>
  <si>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</si>
  <si>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</si>
  <si>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</si>
  <si>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</si>
  <si>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</si>
  <si>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</si>
  <si>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</si>
  <si>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</si>
  <si>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</si>
  <si>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</si>
  <si>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</si>
  <si>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</si>
  <si>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</si>
  <si>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</si>
  <si>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</si>
  <si>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</si>
  <si>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</si>
  <si>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</si>
  <si>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</si>
  <si>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</si>
  <si>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</si>
  <si>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</si>
  <si>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</si>
  <si>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</si>
  <si>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</si>
  <si>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</si>
  <si>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</si>
  <si>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</si>
  <si>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</si>
  <si>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</si>
  <si>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</si>
  <si>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</si>
  <si>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</si>
  <si>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</si>
  <si>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</si>
  <si>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</si>
  <si>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</si>
  <si>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</si>
  <si>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</si>
  <si>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</si>
  <si>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</si>
  <si>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</si>
  <si>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</si>
  <si>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</si>
  <si>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</si>
  <si>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</si>
  <si>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</si>
  <si>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</si>
  <si>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</si>
  <si>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</si>
  <si>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</si>
  <si>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</si>
  <si>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</si>
  <si>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</si>
  <si>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</si>
  <si>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</si>
  <si>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</si>
  <si>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</si>
  <si>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</si>
  <si>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</si>
  <si>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</si>
  <si>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</si>
  <si>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</si>
  <si>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</si>
  <si>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</si>
  <si>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</si>
  <si>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</si>
  <si>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</si>
  <si>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</si>
  <si>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</si>
  <si>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</si>
  <si>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</si>
  <si>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</si>
  <si>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</si>
  <si>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</si>
  <si>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</si>
  <si>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</si>
  <si>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</si>
  <si>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</si>
  <si>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</si>
  <si>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</si>
  <si>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</si>
  <si>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</si>
  <si>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</si>
  <si>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</si>
  <si>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</si>
  <si>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</si>
  <si>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</si>
  <si>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</si>
  <si>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</si>
  <si>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</si>
  <si>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</si>
  <si>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</si>
  <si>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</si>
  <si>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</si>
  <si>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</si>
  <si>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</si>
  <si>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</si>
  <si>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</si>
  <si>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</si>
  <si>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</si>
  <si>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</si>
  <si>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</si>
  <si>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</si>
  <si>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</si>
  <si>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</si>
  <si>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</si>
  <si>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</si>
  <si>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</si>
  <si>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</si>
  <si>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</si>
  <si>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</si>
  <si>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</si>
  <si>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</si>
  <si>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</si>
  <si>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</si>
  <si>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</si>
  <si>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</si>
  <si>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</si>
  <si>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</si>
  <si>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</si>
  <si>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</si>
  <si>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</si>
  <si>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</si>
  <si>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</si>
  <si>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</si>
  <si>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</si>
  <si>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</si>
  <si>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</si>
  <si>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</si>
  <si>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</si>
  <si>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</si>
  <si>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</si>
  <si>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</si>
  <si>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</si>
  <si>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</si>
  <si>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</si>
  <si>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</si>
  <si>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</si>
  <si>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</si>
  <si>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</si>
  <si>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</si>
  <si>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</si>
  <si>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</si>
  <si>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</si>
  <si>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</si>
  <si>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</si>
  <si>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</si>
  <si>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</si>
  <si>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</si>
  <si>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</si>
  <si>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</si>
  <si>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</si>
  <si>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</si>
  <si>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</si>
  <si>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</si>
  <si>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</si>
  <si>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</si>
  <si>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</si>
  <si>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</si>
  <si>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</si>
  <si>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</si>
  <si>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</si>
  <si>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</si>
  <si>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</si>
  <si>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</si>
  <si>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</si>
  <si>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</si>
  <si>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</si>
  <si>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</si>
  <si>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</si>
  <si>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</si>
  <si>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</si>
  <si>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</si>
  <si>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</si>
  <si>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</si>
  <si>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</si>
  <si>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</si>
  <si>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</si>
  <si>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</si>
  <si>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</si>
  <si>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</si>
  <si>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</si>
  <si>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</si>
  <si>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</si>
  <si>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</si>
  <si>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</si>
  <si>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</si>
  <si>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</si>
  <si>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</si>
  <si>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</si>
  <si>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</si>
  <si>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</si>
  <si>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</si>
  <si>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</si>
  <si>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</si>
  <si>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</si>
  <si>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</si>
  <si>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</si>
  <si>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</si>
  <si>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</si>
  <si>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</si>
  <si>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</si>
  <si>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</si>
  <si>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</si>
  <si>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</si>
  <si>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</si>
  <si>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</si>
  <si>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</si>
  <si>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</si>
  <si>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</si>
  <si>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</si>
  <si>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</si>
  <si>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</si>
  <si>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</si>
  <si>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</si>
  <si>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</si>
  <si>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</si>
  <si>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</si>
  <si>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</si>
  <si>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</si>
  <si>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</si>
  <si>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</si>
  <si>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</si>
  <si>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</si>
  <si>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</si>
  <si>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</si>
  <si>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</si>
  <si>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</si>
  <si>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</si>
  <si>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</si>
  <si>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</si>
  <si>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</si>
  <si>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</si>
  <si>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</si>
  <si>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</si>
  <si>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</si>
  <si>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</si>
  <si>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</si>
  <si>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</si>
  <si>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</si>
  <si>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</si>
  <si>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</si>
  <si>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</si>
  <si>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</si>
  <si>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</si>
  <si>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</si>
  <si>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</si>
  <si>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</si>
  <si>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</si>
  <si>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</si>
  <si>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</si>
  <si>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</si>
  <si>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</si>
  <si>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</si>
  <si>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</si>
  <si>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</si>
  <si>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</si>
  <si>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</si>
  <si>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</si>
  <si>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</si>
  <si>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</si>
  <si>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</si>
  <si>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</si>
  <si>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</si>
  <si>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</si>
  <si>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</si>
  <si>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</si>
  <si>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</si>
  <si>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</si>
  <si>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</si>
  <si>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</si>
  <si>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</si>
  <si>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</si>
  <si>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</si>
  <si>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</si>
  <si>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</si>
  <si>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</si>
  <si>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</si>
  <si>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</si>
  <si>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</si>
  <si>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</si>
  <si>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</si>
  <si>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</si>
  <si>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</si>
  <si>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</si>
  <si>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</si>
  <si>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</si>
  <si>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</si>
  <si>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</si>
  <si>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</si>
  <si>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</si>
  <si>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</si>
  <si>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</si>
  <si>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</si>
  <si>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</si>
  <si>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</si>
  <si>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</si>
  <si>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</si>
  <si>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</si>
  <si>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</si>
  <si>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</si>
  <si>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</si>
  <si>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</si>
  <si>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</si>
  <si>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</si>
  <si>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</si>
  <si>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</si>
  <si>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</si>
  <si>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</si>
  <si>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</si>
  <si>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</si>
  <si>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</si>
  <si>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</si>
  <si>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</si>
  <si>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</si>
  <si>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</si>
  <si>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</si>
  <si>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</si>
  <si>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</si>
  <si>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</si>
  <si>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</si>
  <si>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</si>
  <si>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</si>
  <si>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</si>
  <si>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</si>
  <si>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</si>
  <si>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</si>
  <si>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</si>
  <si>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</si>
  <si>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</si>
  <si>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</si>
  <si>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</si>
  <si>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</si>
  <si>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</si>
  <si>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</si>
  <si>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</si>
  <si>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</si>
  <si>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</si>
  <si>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</si>
  <si>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</si>
  <si>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</si>
  <si>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</si>
  <si>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</si>
  <si>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</si>
  <si>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</si>
  <si>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</si>
  <si>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</si>
  <si>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</si>
  <si>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</si>
  <si>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</si>
  <si>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</si>
  <si>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</si>
  <si>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</si>
  <si>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</si>
  <si>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</si>
  <si>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</si>
  <si>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</si>
  <si>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</si>
  <si>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</si>
  <si>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</si>
  <si>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</si>
  <si>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</si>
  <si>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</si>
  <si>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</si>
  <si>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</si>
  <si>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</si>
  <si>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</si>
  <si>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</si>
  <si>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</si>
  <si>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</si>
  <si>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</si>
  <si>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</si>
  <si>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</si>
  <si>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</si>
  <si>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</si>
  <si>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</si>
  <si>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</si>
  <si>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</si>
  <si>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</si>
  <si>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</si>
  <si>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</si>
  <si>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</si>
  <si>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</si>
  <si>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</si>
  <si>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</si>
  <si>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</si>
  <si>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</si>
  <si>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</si>
  <si>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</si>
  <si>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</si>
  <si>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</si>
  <si>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</si>
  <si>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</si>
  <si>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</si>
  <si>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</si>
  <si>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</si>
  <si>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</si>
  <si>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</si>
  <si>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</si>
  <si>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</si>
  <si>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</si>
  <si>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</si>
  <si>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</si>
  <si>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</si>
  <si>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</si>
  <si>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</si>
  <si>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</si>
  <si>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</si>
  <si>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</si>
  <si>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</si>
  <si>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</si>
  <si>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</si>
  <si>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</si>
  <si>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</si>
  <si>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</si>
  <si>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</si>
  <si>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</si>
  <si>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</si>
  <si>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</si>
  <si>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</si>
  <si>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</si>
  <si>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</si>
  <si>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</si>
  <si>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</si>
  <si>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</si>
  <si>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</si>
  <si>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</si>
  <si>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</si>
  <si>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</si>
  <si>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</si>
  <si>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</si>
  <si>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</si>
  <si>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</si>
  <si>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</si>
  <si>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</si>
  <si>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</si>
  <si>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</si>
  <si>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</si>
  <si>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</si>
  <si>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</si>
  <si>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</si>
  <si>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</si>
  <si>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</si>
  <si>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</si>
  <si>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</si>
  <si>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</si>
  <si>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</si>
  <si>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</si>
  <si>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</si>
  <si>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</si>
  <si>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</si>
  <si>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</si>
  <si>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</si>
  <si>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</si>
  <si>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</si>
  <si>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</si>
  <si>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</si>
  <si>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</si>
  <si>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</si>
  <si>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</si>
  <si>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</si>
  <si>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</si>
  <si>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</si>
  <si>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</si>
  <si>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</si>
  <si>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</si>
  <si>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</si>
  <si>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</si>
  <si>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</si>
  <si>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</si>
  <si>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</si>
  <si>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</si>
  <si>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</si>
  <si>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</si>
  <si>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</si>
  <si>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</si>
  <si>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</si>
  <si>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</si>
  <si>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</si>
  <si>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</si>
  <si>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</si>
  <si>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</si>
  <si>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</si>
  <si>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</si>
  <si>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</si>
  <si>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</si>
  <si>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</si>
  <si>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</si>
  <si>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</si>
  <si>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</si>
  <si>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</si>
  <si>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</si>
  <si>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</si>
  <si>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</si>
  <si>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</si>
  <si>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</si>
  <si>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</si>
  <si>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</si>
  <si>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</si>
  <si>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</si>
  <si>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</si>
  <si>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</si>
  <si>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</si>
  <si>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</si>
  <si>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</si>
  <si>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</si>
  <si>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</si>
  <si>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</si>
  <si>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</si>
  <si>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</si>
  <si>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</si>
  <si>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</si>
  <si>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</si>
  <si>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</si>
  <si>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</si>
  <si>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</si>
  <si>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</si>
  <si>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</si>
  <si>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</si>
  <si>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</si>
  <si>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</si>
  <si>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</si>
  <si>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</si>
  <si>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</si>
  <si>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</si>
  <si>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</si>
  <si>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</si>
  <si>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</si>
  <si>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</si>
  <si>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</si>
  <si>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</si>
  <si>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</si>
  <si>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</si>
  <si>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</si>
  <si>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</si>
  <si>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</si>
  <si>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</si>
  <si>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</si>
  <si>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</si>
  <si>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</si>
  <si>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</si>
  <si>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</si>
  <si>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</si>
  <si>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</si>
  <si>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</si>
  <si>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</si>
  <si>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</si>
  <si>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</si>
  <si>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</si>
  <si>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</si>
  <si>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</si>
  <si>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</si>
  <si>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</si>
  <si>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</si>
  <si>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</si>
  <si>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</si>
  <si>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</si>
  <si>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</si>
  <si>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</si>
  <si>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</si>
  <si>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</si>
  <si>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</si>
  <si>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</si>
  <si>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</si>
  <si>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</si>
  <si>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</si>
  <si>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</si>
  <si>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</si>
  <si>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</si>
  <si>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</si>
  <si>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</si>
  <si>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</si>
  <si>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</si>
  <si>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</si>
  <si>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</si>
  <si>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</si>
  <si>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</si>
  <si>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</si>
  <si>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</si>
  <si>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</si>
  <si>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</si>
  <si>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</si>
  <si>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</si>
  <si>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</si>
  <si>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</si>
  <si>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</si>
  <si>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</si>
  <si>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</si>
  <si>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</si>
  <si>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</si>
  <si>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</si>
  <si>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</si>
  <si>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</si>
  <si>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</si>
  <si>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</si>
  <si>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</si>
  <si>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</si>
  <si>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</si>
  <si>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</si>
  <si>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</si>
  <si>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</si>
  <si>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</si>
  <si>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</si>
  <si>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</si>
  <si>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</si>
  <si>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</si>
  <si>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</si>
  <si>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</si>
  <si>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</si>
  <si>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</si>
  <si>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</si>
  <si>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</si>
  <si>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</si>
  <si>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</si>
  <si>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</si>
  <si>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</si>
  <si>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</si>
  <si>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</si>
  <si>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</si>
  <si>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</si>
  <si>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</si>
  <si>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</si>
  <si>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</si>
  <si>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</si>
  <si>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</si>
  <si>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</si>
  <si>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</si>
  <si>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</si>
  <si>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</si>
  <si>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</si>
  <si>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</si>
  <si>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</si>
  <si>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</si>
  <si>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</si>
  <si>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</si>
  <si>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</si>
  <si>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</si>
  <si>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</si>
  <si>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</si>
  <si>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</si>
  <si>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</si>
  <si>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</si>
  <si>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</si>
  <si>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</si>
  <si>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</si>
  <si>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</si>
  <si>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</si>
  <si>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</si>
  <si>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</si>
  <si>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</si>
  <si>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</si>
  <si>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</si>
  <si>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</si>
  <si>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</si>
  <si>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</si>
  <si>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</si>
  <si>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</si>
  <si>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</si>
  <si>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</si>
  <si>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</si>
  <si>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</si>
  <si>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</si>
  <si>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</si>
  <si>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</si>
  <si>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</si>
  <si>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</si>
  <si>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</si>
  <si>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</si>
  <si>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</si>
  <si>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</si>
  <si>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</si>
  <si>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</si>
  <si>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</si>
  <si>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</si>
  <si>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</si>
  <si>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</si>
  <si>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</si>
  <si>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</si>
  <si>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</si>
  <si>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</si>
  <si>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</si>
  <si>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</si>
  <si>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</si>
  <si>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</si>
  <si>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</si>
  <si>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</si>
  <si>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</si>
  <si>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</si>
  <si>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</si>
  <si>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</si>
  <si>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</si>
  <si>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</si>
  <si>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</si>
  <si>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</si>
  <si>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</si>
  <si>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</si>
  <si>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</si>
  <si>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</si>
  <si>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</si>
  <si>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</si>
  <si>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</si>
  <si>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</si>
  <si>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</si>
  <si>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</si>
  <si>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</si>
  <si>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</si>
  <si>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</si>
  <si>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</si>
  <si>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</si>
  <si>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</si>
  <si>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</si>
  <si>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</si>
  <si>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</si>
  <si>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</si>
  <si>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</si>
  <si>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</si>
  <si>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</si>
  <si>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</si>
  <si>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</si>
  <si>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</si>
  <si>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</si>
  <si>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</si>
  <si>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</si>
  <si>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</si>
  <si>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</si>
  <si>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</si>
  <si>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</si>
  <si>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</si>
  <si>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</si>
  <si>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</si>
  <si>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</si>
  <si>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</si>
  <si>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</si>
  <si>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</si>
  <si>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</si>
  <si>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</si>
  <si>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</si>
  <si>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</si>
  <si>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</si>
  <si>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</si>
  <si>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</si>
  <si>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</si>
  <si>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</si>
  <si>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</si>
  <si>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</si>
  <si>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</si>
  <si>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</si>
  <si>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</si>
  <si>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</si>
  <si>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</si>
  <si>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</si>
  <si>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</si>
  <si>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</si>
  <si>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</si>
  <si>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</si>
  <si>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</si>
  <si>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</si>
  <si>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</si>
  <si>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</si>
  <si>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</si>
  <si>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</si>
  <si>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</si>
  <si>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</si>
  <si>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</si>
  <si>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</si>
  <si>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</si>
  <si>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</si>
  <si>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</si>
  <si>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</si>
  <si>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</si>
  <si>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</si>
  <si>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</si>
  <si>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</si>
  <si>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</si>
  <si>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</si>
  <si>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</si>
  <si>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</si>
  <si>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</si>
  <si>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</si>
  <si>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</si>
  <si>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</si>
  <si>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</si>
  <si>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</si>
  <si>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</si>
  <si>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</si>
  <si>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</si>
  <si>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</si>
  <si>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</si>
  <si>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</si>
  <si>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</si>
  <si>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</si>
  <si>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</si>
  <si>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</si>
  <si>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</si>
  <si>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</si>
  <si>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</si>
  <si>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</si>
  <si>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</si>
  <si>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</si>
  <si>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</si>
  <si>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</si>
  <si>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</si>
  <si>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</si>
  <si>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</si>
  <si>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</si>
  <si>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</si>
  <si>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</si>
  <si>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</si>
  <si>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</si>
  <si>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</si>
  <si>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</si>
  <si>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</si>
  <si>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</si>
  <si>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</si>
  <si>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</si>
  <si>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</si>
  <si>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</si>
  <si>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</si>
  <si>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</si>
  <si>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</si>
  <si>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</si>
  <si>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</si>
  <si>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</si>
  <si>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</si>
  <si>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</si>
  <si>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</si>
  <si>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</si>
  <si>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</si>
  <si>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</si>
  <si>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</si>
  <si>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</si>
  <si>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</si>
  <si>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</si>
  <si>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</si>
  <si>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</si>
  <si>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</si>
  <si>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</si>
  <si>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</si>
  <si>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</si>
  <si>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</si>
  <si>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</si>
  <si>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</si>
  <si>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</si>
  <si>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</si>
  <si>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</si>
  <si>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</si>
  <si>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</si>
  <si>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</si>
  <si>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</si>
  <si>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</si>
  <si>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</si>
  <si>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</si>
  <si>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</si>
  <si>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</si>
  <si>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</si>
  <si>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</si>
  <si>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</si>
  <si>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</si>
  <si>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</si>
  <si>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</si>
  <si>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</si>
  <si>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</si>
  <si>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</si>
  <si>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</si>
  <si>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</si>
  <si>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</si>
  <si>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</si>
  <si>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</si>
  <si>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</si>
  <si>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</si>
  <si>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</si>
  <si>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</si>
  <si>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</si>
  <si>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</si>
  <si>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</si>
  <si>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</si>
  <si>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</si>
  <si>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</si>
  <si>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</si>
  <si>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</si>
  <si>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</si>
  <si>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</si>
  <si>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</si>
  <si>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</si>
  <si>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</si>
  <si>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</si>
  <si>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</si>
  <si>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</si>
  <si>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</si>
  <si>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SAN JUAN DE LOS LAGOS</t>
  </si>
  <si>
    <t>DEL 1 AL 31 DE DICIEMBRE DE 2022</t>
  </si>
  <si>
    <t>LIC. ALEJANDRO DE ANDA LOZANO</t>
  </si>
  <si>
    <t>L.C.P. SIXTO ALEJANDRO VILLALOBOS CRUZ</t>
  </si>
  <si>
    <t>PRESIDENTE MUNICIPAL</t>
  </si>
  <si>
    <t>ENCARGADO DE LA HACIENDA PUBLICA MUNICIPAL</t>
  </si>
  <si>
    <t>ASEJ2022-12-08-05-2023-1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</si>
</sst>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35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.75" x14ac:dyDescent="0.3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104848224.19</v>
      </c>
      <c r="AY7" s="13">
        <f>AY8+AY29+AY35+AY40+AY72+AY81+AY102+AY114</f>
        <v>91677778.760000005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34179885.219999999</v>
      </c>
      <c r="AY8" s="15">
        <f>AY9+AY11+AY15+AY16+AY17+AY18+AY19+AY25+AY27</f>
        <v>26794309.810000002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33273294.460000001</v>
      </c>
      <c r="AY11" s="17">
        <f>SUM(AY12:AY14)</f>
        <v>25872923.540000003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17980041.34</v>
      </c>
      <c r="AY12" s="20">
        <v>16299114.210000001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12885335.359999999</v>
      </c>
      <c r="AY13" s="20">
        <v>9134714.5299999993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2407917.7599999998</v>
      </c>
      <c r="AY14" s="20">
        <v>439094.8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906590.75999999989</v>
      </c>
      <c r="AY19" s="17">
        <f>SUM(AY20:AY24)</f>
        <v>921386.27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820824.71</v>
      </c>
      <c r="AY20" s="20">
        <v>222345.69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63246.69</v>
      </c>
      <c r="AY22" s="20">
        <v>24994.17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22519.360000000001</v>
      </c>
      <c r="AY23" s="20">
        <v>15145.85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658900.56000000006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54336266.840000004</v>
      </c>
      <c r="AY40" s="15">
        <f>AY41+AY46+AY47+AY62+AY68+AY70</f>
        <v>56863124.880000003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5262667.67</v>
      </c>
      <c r="AY41" s="17">
        <f>SUM(AY42:AY45)</f>
        <v>3846174.55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4114762</v>
      </c>
      <c r="AY42" s="20">
        <v>2791598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512703.5</v>
      </c>
      <c r="AY43" s="20">
        <v>553640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351201.17</v>
      </c>
      <c r="AY44" s="20">
        <v>425849.55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284001</v>
      </c>
      <c r="AY45" s="20">
        <v>75087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47244658.829999998</v>
      </c>
      <c r="AY47" s="17">
        <f>SUM(AY48:AY61)</f>
        <v>50837978.160000004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1925524.52</v>
      </c>
      <c r="AY48" s="20">
        <v>1913336.18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740054.03</v>
      </c>
      <c r="AY49" s="20">
        <v>463194.24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2041181.58</v>
      </c>
      <c r="AY50" s="20">
        <v>3250610.77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50248.5</v>
      </c>
      <c r="AY52" s="20">
        <v>126896.3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668629.98</v>
      </c>
      <c r="AY53" s="20">
        <v>1793602.63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13480.42</v>
      </c>
      <c r="AY54" s="20">
        <v>0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38025.39</v>
      </c>
      <c r="AY55" s="20">
        <v>116909.78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1630343.99</v>
      </c>
      <c r="AY56" s="20">
        <v>1430015.02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35065779.240000002</v>
      </c>
      <c r="AY57" s="20">
        <v>36312265.979999997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1834981.3</v>
      </c>
      <c r="AY58" s="20">
        <v>2468853.27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28426.65</v>
      </c>
      <c r="AY59" s="20">
        <v>16805.740000000002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2526301.56</v>
      </c>
      <c r="AY60" s="20">
        <v>2450966.58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681681.67</v>
      </c>
      <c r="AY61" s="20">
        <v>494521.67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1828940.34</v>
      </c>
      <c r="AY62" s="17">
        <f>SUM(AY63:AY67)</f>
        <v>2178972.17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1716663.34</v>
      </c>
      <c r="AY63" s="20">
        <v>2105764.17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41285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9960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112277</v>
      </c>
      <c r="AY67" s="20">
        <v>21963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6652655.0999999996</v>
      </c>
      <c r="AY72" s="15">
        <f>AY73+AY76+AY77+AY78+AY80</f>
        <v>3363794.1500000004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6652655.0999999996</v>
      </c>
      <c r="AY73" s="17">
        <f>SUM(AY74:AY75)</f>
        <v>3363794.1500000004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2997327.08</v>
      </c>
      <c r="AY74" s="20">
        <v>2440074.41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3655328.02</v>
      </c>
      <c r="AY75" s="20">
        <v>923719.74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9679417.0299999993</v>
      </c>
      <c r="AY81" s="15">
        <f>AY82+AY83+AY85+AY87+AY89+AY91+AY93+AY94+AY100</f>
        <v>4656549.92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9679417.0299999993</v>
      </c>
      <c r="AY83" s="17">
        <f>SUM(AY84)</f>
        <v>4656533.92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9679417.0299999993</v>
      </c>
      <c r="AY84" s="20">
        <v>4656533.92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16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16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226273423.56999999</v>
      </c>
      <c r="AY117" s="13">
        <f>AY118+AY149</f>
        <v>194378804.02000001</v>
      </c>
    </row>
    <row r="118" spans="1:51" x14ac:dyDescent="0.25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226273423.56999999</v>
      </c>
      <c r="AY118" s="15">
        <f>AY119+AY132+AY135+AY140+AY146</f>
        <v>192848804.02000001</v>
      </c>
    </row>
    <row r="119" spans="1:51" x14ac:dyDescent="0.25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148914508.67000002</v>
      </c>
      <c r="AY119" s="17">
        <f>SUM(AY120:AY131)</f>
        <v>126090696.92999999</v>
      </c>
    </row>
    <row r="120" spans="1:51" x14ac:dyDescent="0.25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94070022.700000003</v>
      </c>
      <c r="AY120" s="20">
        <v>82114106.700000003</v>
      </c>
    </row>
    <row r="121" spans="1:51" x14ac:dyDescent="0.25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21748632.41</v>
      </c>
      <c r="AY121" s="20">
        <v>11027231.560000001</v>
      </c>
    </row>
    <row r="122" spans="1:51" x14ac:dyDescent="0.25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4006703</v>
      </c>
      <c r="AY122" s="20">
        <v>3417362.03</v>
      </c>
    </row>
    <row r="123" spans="1:51" x14ac:dyDescent="0.25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2632800.04</v>
      </c>
      <c r="AY125" s="20">
        <v>2283365.0499999998</v>
      </c>
    </row>
    <row r="126" spans="1:51" x14ac:dyDescent="0.25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1973379.29</v>
      </c>
      <c r="AY128" s="20">
        <v>1871922.61</v>
      </c>
    </row>
    <row r="129" spans="1:51" x14ac:dyDescent="0.25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1262142.56</v>
      </c>
      <c r="AY129" s="20">
        <v>5230669.18</v>
      </c>
    </row>
    <row r="130" spans="1:51" x14ac:dyDescent="0.25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23220828.670000002</v>
      </c>
      <c r="AY131" s="20">
        <v>20146039.800000001</v>
      </c>
    </row>
    <row r="132" spans="1:51" x14ac:dyDescent="0.25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69891563.879999995</v>
      </c>
      <c r="AY132" s="17">
        <f>SUM(AY133:AY134)</f>
        <v>64030420.789999999</v>
      </c>
    </row>
    <row r="133" spans="1:51" x14ac:dyDescent="0.25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15989789.92</v>
      </c>
      <c r="AY133" s="20">
        <v>15908170.1</v>
      </c>
    </row>
    <row r="134" spans="1:51" x14ac:dyDescent="0.25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53901773.960000001</v>
      </c>
      <c r="AY134" s="20">
        <v>48122250.689999998</v>
      </c>
    </row>
    <row r="135" spans="1:51" x14ac:dyDescent="0.25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4150106.57</v>
      </c>
      <c r="AY135" s="17">
        <f>SUM(AY136:AY139)</f>
        <v>250000</v>
      </c>
    </row>
    <row r="136" spans="1:51" x14ac:dyDescent="0.25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4150106.57</v>
      </c>
      <c r="AY139" s="20">
        <v>250000</v>
      </c>
    </row>
    <row r="140" spans="1:51" x14ac:dyDescent="0.25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3117243.4499999997</v>
      </c>
      <c r="AY140" s="17">
        <f>SUM(AY141:AY145)</f>
        <v>2477686.2999999998</v>
      </c>
    </row>
    <row r="141" spans="1:51" x14ac:dyDescent="0.25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35.18</v>
      </c>
      <c r="AY141" s="20">
        <v>1601.29</v>
      </c>
    </row>
    <row r="142" spans="1:51" x14ac:dyDescent="0.25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424130.41</v>
      </c>
      <c r="AY142" s="20">
        <v>397434</v>
      </c>
    </row>
    <row r="143" spans="1:51" x14ac:dyDescent="0.25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2693077.86</v>
      </c>
      <c r="AY143" s="20">
        <v>2078651.01</v>
      </c>
    </row>
    <row r="144" spans="1:51" x14ac:dyDescent="0.25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200001</v>
      </c>
      <c r="AY146" s="17">
        <f>SUM(AY147:AY148)</f>
        <v>0</v>
      </c>
    </row>
    <row r="147" spans="1:51" x14ac:dyDescent="0.25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200001</v>
      </c>
      <c r="AY147" s="20">
        <v>0</v>
      </c>
    </row>
    <row r="148" spans="1:51" x14ac:dyDescent="0.25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1530000</v>
      </c>
    </row>
    <row r="150" spans="1:51" x14ac:dyDescent="0.25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1530000</v>
      </c>
    </row>
    <row r="154" spans="1:51" x14ac:dyDescent="0.25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1530000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331121647.75999999</v>
      </c>
      <c r="AY184" s="27">
        <f>AY7+AY117+AY161</f>
        <v>286056582.78000003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262419688.90999997</v>
      </c>
      <c r="AY186" s="13">
        <f>AY187+AY222+AY287</f>
        <v>223985836.11000001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110135093.29999998</v>
      </c>
      <c r="AY187" s="15">
        <f>AY188+AY193+AY198+AY207+AY212+AY219</f>
        <v>98091845.489999995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44582303.840000004</v>
      </c>
      <c r="AY188" s="17">
        <f>SUM(AY189:AY192)</f>
        <v>36580005.980000004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4867628.46</v>
      </c>
      <c r="AY189" s="20">
        <v>4415994.0599999996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39714675.380000003</v>
      </c>
      <c r="AY191" s="20">
        <v>32164011.920000002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45173215.100000001</v>
      </c>
      <c r="AY193" s="17">
        <f>SUM(AY194:AY197)</f>
        <v>39983501.170000002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877269.88</v>
      </c>
      <c r="AY194" s="20">
        <v>744163.59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44295945.219999999</v>
      </c>
      <c r="AY195" s="20">
        <v>39239337.579999998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18799996.789999999</v>
      </c>
      <c r="AY198" s="17">
        <f>SUM(AY199:AY206)</f>
        <v>20359554.349999998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12258844.029999999</v>
      </c>
      <c r="AY200" s="20">
        <v>11048938.369999999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6541152.7599999998</v>
      </c>
      <c r="AY201" s="20">
        <v>9284502.7599999998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26113.22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1541775.94</v>
      </c>
      <c r="AY212" s="17">
        <f>SUM(AY213:AY218)</f>
        <v>1168783.99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1298719.74</v>
      </c>
      <c r="AY214" s="20">
        <v>1161359.99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243056.2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7424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37801.629999999997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37801.629999999997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68911370.430000007</v>
      </c>
      <c r="AY222" s="15">
        <f>AY223+AY232+AY236+AY246+AY256+AY264+AY267+AY273+AY277</f>
        <v>55975554.040000007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3471859.7800000003</v>
      </c>
      <c r="AY223" s="17">
        <f>SUM(AY224:AY231)</f>
        <v>3824580.25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1159119.3799999999</v>
      </c>
      <c r="AY224" s="20">
        <v>1177601.06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873677.45</v>
      </c>
      <c r="AY225" s="20">
        <v>760894.82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457513.15</v>
      </c>
      <c r="AY227" s="20">
        <v>679242.75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751949.8</v>
      </c>
      <c r="AY229" s="20">
        <v>873531.62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229600</v>
      </c>
      <c r="AY231" s="20">
        <v>333310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3830342.44</v>
      </c>
      <c r="AY232" s="17">
        <f>SUM(AY233:AY235)</f>
        <v>4236485.95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3711107.94</v>
      </c>
      <c r="AY233" s="20">
        <v>4206338.37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90849.9</v>
      </c>
      <c r="AY234" s="20">
        <v>17112.55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28384.6</v>
      </c>
      <c r="AY235" s="20">
        <v>13035.03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18076835.319999997</v>
      </c>
      <c r="AY246" s="17">
        <f>SUM(AY247:AY255)</f>
        <v>3036846.98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109726.47</v>
      </c>
      <c r="AY248" s="20">
        <v>22112.799999999999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17937250.449999999</v>
      </c>
      <c r="AY252" s="20">
        <v>2991950.9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29858.400000000001</v>
      </c>
      <c r="AY253" s="20">
        <v>9194.41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13588.87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17041733.150000002</v>
      </c>
      <c r="AY256" s="17">
        <f>SUM(AY257:AY263)</f>
        <v>20723715.270000003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7492831.54</v>
      </c>
      <c r="AY257" s="20">
        <v>7278537.8300000001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153878.49</v>
      </c>
      <c r="AY258" s="20">
        <v>38893.339999999997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9389013.5</v>
      </c>
      <c r="AY259" s="20">
        <v>13405118.07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6009.62</v>
      </c>
      <c r="AY260" s="20">
        <v>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1166.03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20682818.760000002</v>
      </c>
      <c r="AY264" s="17">
        <f>SUM(AY265:AY266)</f>
        <v>19624628.84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20682818.760000002</v>
      </c>
      <c r="AY265" s="20">
        <v>19624628.84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1031417.96</v>
      </c>
      <c r="AY267" s="17">
        <f>SUM(AY268:AY272)</f>
        <v>262953.06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840481.15</v>
      </c>
      <c r="AY268" s="20">
        <v>122540.58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140052.6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190936.81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359.88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811</v>
      </c>
      <c r="AY273" s="17">
        <f>SUM(AY274:AY276)</f>
        <v>5104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811</v>
      </c>
      <c r="AY275" s="20">
        <v>5104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4775552.0199999996</v>
      </c>
      <c r="AY277" s="17">
        <f>SUM(AY278:AY286)</f>
        <v>4261239.6899999995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278741.84000000003</v>
      </c>
      <c r="AY278" s="20">
        <v>123817.83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0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23597.88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3491296.53</v>
      </c>
      <c r="AY283" s="20">
        <v>2646246.9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958577.63</v>
      </c>
      <c r="AY285" s="20">
        <v>1449118.36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46936.02</v>
      </c>
      <c r="AY286" s="20">
        <v>18458.72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83373225.179999977</v>
      </c>
      <c r="AY287" s="15">
        <f>AY288+AY298+AY308+AY318+AY328+AY338+AY346+AY356+AY362</f>
        <v>69918436.579999998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44124379.32</v>
      </c>
      <c r="AY288" s="17">
        <v>43627484.409999996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42983637.869999997</v>
      </c>
      <c r="AY289" s="20">
        <v>43098579.789999999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225057.89</v>
      </c>
      <c r="AY290" s="20">
        <v>134051.03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760056.99</v>
      </c>
      <c r="AY292" s="20">
        <v>259960.48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41651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40484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61799.97</v>
      </c>
      <c r="AY295" s="20">
        <v>119560.33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11691.6</v>
      </c>
      <c r="AY296" s="20">
        <v>15332.78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840775.2300000001</v>
      </c>
      <c r="AY298" s="17">
        <f>SUM(AY299:AY307)</f>
        <v>1740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577826.43000000005</v>
      </c>
      <c r="AY303" s="20">
        <v>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262740</v>
      </c>
      <c r="AY304" s="20">
        <v>0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208.8</v>
      </c>
      <c r="AY307" s="20">
        <v>1740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5876075.959999999</v>
      </c>
      <c r="AY308" s="17">
        <f>SUM(AY309:AY317)</f>
        <v>4805847.9799999986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4833587.09</v>
      </c>
      <c r="AY309" s="20">
        <v>2501149.8199999998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276945</v>
      </c>
      <c r="AY310" s="20">
        <v>38333.360000000001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611543.85</v>
      </c>
      <c r="AY311" s="20">
        <v>358659.4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154000.01999999999</v>
      </c>
      <c r="AY312" s="20">
        <v>1769958.88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137746.51999999999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2610649.69</v>
      </c>
      <c r="AY318" s="17">
        <f>SUM(AY319:AY327)</f>
        <v>877972.26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897098.36</v>
      </c>
      <c r="AY319" s="20">
        <v>44617.599999999999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66183.210000000006</v>
      </c>
      <c r="AY322" s="20">
        <v>498650.93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779713.06</v>
      </c>
      <c r="AY323" s="20">
        <v>334703.73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867655.06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17186748.439999998</v>
      </c>
      <c r="AY328" s="17">
        <f>SUM(AY329:AY337)</f>
        <v>14158082.219999999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14257404.789999999</v>
      </c>
      <c r="AY329" s="20">
        <v>12753161.49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0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441313</v>
      </c>
      <c r="AY331" s="20">
        <v>109098.95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886590.79</v>
      </c>
      <c r="AY333" s="20">
        <v>1167071.01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24360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446113.86</v>
      </c>
      <c r="AY335" s="20">
        <v>60710.77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1130966</v>
      </c>
      <c r="AY337" s="20">
        <v>68040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1278310</v>
      </c>
      <c r="AY338" s="17">
        <f>SUM(AY339:AY345)</f>
        <v>1381448.96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1278310</v>
      </c>
      <c r="AY339" s="20">
        <v>1381448.96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1405347.61</v>
      </c>
      <c r="AY346" s="17">
        <f>SUM(AY347:AY355)</f>
        <v>538144.07000000007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94398.01</v>
      </c>
      <c r="AY347" s="20">
        <v>31884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5085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1148619</v>
      </c>
      <c r="AY351" s="20">
        <v>501175.07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162330.6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6137227.2400000002</v>
      </c>
      <c r="AY356" s="17">
        <f>SUM(AY357:AY361)</f>
        <v>1357132.13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6137227.2400000002</v>
      </c>
      <c r="AY358" s="20">
        <v>1357132.13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3913711.6899999995</v>
      </c>
      <c r="AY362" s="17">
        <f>SUM(AY363:AY371)</f>
        <v>3170584.55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219510</v>
      </c>
      <c r="AY363" s="20">
        <v>159440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160829.18</v>
      </c>
      <c r="AY364" s="20">
        <v>92180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800000</v>
      </c>
      <c r="AY366" s="20">
        <v>1162822.8700000001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2733372.51</v>
      </c>
      <c r="AY371" s="20">
        <v>1756141.68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23860537.740000002</v>
      </c>
      <c r="AY372" s="13">
        <f>AY373+AY385+AY391+AY403+AY416+AY423+AY433+AY436+AY447</f>
        <v>19879157.920000002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6600000</v>
      </c>
      <c r="AY385" s="15">
        <f>AY386+AY390</f>
        <v>6329849.54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6600000</v>
      </c>
      <c r="AY386" s="17">
        <f>SUM(AY387:AY389)</f>
        <v>6329849.54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6600000</v>
      </c>
      <c r="AY387" s="20">
        <v>6329849.54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10767440.24</v>
      </c>
      <c r="AY403" s="15">
        <f>AY404+AY406+AY408+AY414</f>
        <v>8325575.8799999999</v>
      </c>
    </row>
    <row r="404" spans="1:51" x14ac:dyDescent="0.25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2596973.64</v>
      </c>
      <c r="AY404" s="17">
        <f>SUM(AY405)</f>
        <v>6657862.9199999999</v>
      </c>
    </row>
    <row r="405" spans="1:51" x14ac:dyDescent="0.25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2596973.64</v>
      </c>
      <c r="AY405" s="20">
        <v>6657862.9199999999</v>
      </c>
    </row>
    <row r="406" spans="1:51" x14ac:dyDescent="0.25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6354649.5899999999</v>
      </c>
      <c r="AY406" s="17">
        <f>SUM(AY407)</f>
        <v>0</v>
      </c>
    </row>
    <row r="407" spans="1:51" x14ac:dyDescent="0.25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6354649.5899999999</v>
      </c>
      <c r="AY407" s="20">
        <v>0</v>
      </c>
    </row>
    <row r="408" spans="1:51" x14ac:dyDescent="0.25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1815817.01</v>
      </c>
      <c r="AY408" s="17">
        <f>SUM(AY409:AY413)</f>
        <v>1667712.96</v>
      </c>
    </row>
    <row r="409" spans="1:51" x14ac:dyDescent="0.25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1774108.52</v>
      </c>
      <c r="AY409" s="20">
        <v>1206341.8400000001</v>
      </c>
    </row>
    <row r="410" spans="1:51" x14ac:dyDescent="0.25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41708.49</v>
      </c>
      <c r="AY411" s="20">
        <v>461371.12</v>
      </c>
    </row>
    <row r="412" spans="1:51" x14ac:dyDescent="0.25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5302518.03</v>
      </c>
      <c r="AY416" s="15">
        <f>AY417+AY419+AY421</f>
        <v>4485753.5</v>
      </c>
    </row>
    <row r="417" spans="1:51" x14ac:dyDescent="0.25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5302518.03</v>
      </c>
      <c r="AY419" s="17">
        <f>SUM(AY420)</f>
        <v>4485753.5</v>
      </c>
    </row>
    <row r="420" spans="1:51" x14ac:dyDescent="0.25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5302518.03</v>
      </c>
      <c r="AY420" s="20">
        <v>4485753.5</v>
      </c>
    </row>
    <row r="421" spans="1:51" x14ac:dyDescent="0.25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1190579.47</v>
      </c>
      <c r="AY423" s="15">
        <f>AY424+AY428</f>
        <v>737979</v>
      </c>
    </row>
    <row r="424" spans="1:51" x14ac:dyDescent="0.25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1190579.47</v>
      </c>
      <c r="AY424" s="17">
        <f>SUM(AY425:AY427)</f>
        <v>737979</v>
      </c>
    </row>
    <row r="425" spans="1:51" x14ac:dyDescent="0.25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1190579.47</v>
      </c>
      <c r="AY425" s="20">
        <v>737979</v>
      </c>
    </row>
    <row r="426" spans="1:51" x14ac:dyDescent="0.25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569219.16</v>
      </c>
      <c r="AY507" s="13">
        <f>AY508+AY517+AY520+AY526+AY528+AY530</f>
        <v>4444493.32</v>
      </c>
    </row>
    <row r="508" spans="1:51" x14ac:dyDescent="0.25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569219.16</v>
      </c>
      <c r="AY508" s="15">
        <f>SUM(AY509:AY516)</f>
        <v>4444493.32</v>
      </c>
    </row>
    <row r="509" spans="1:51" x14ac:dyDescent="0.25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4436757.12</v>
      </c>
    </row>
    <row r="513" spans="1:51" x14ac:dyDescent="0.25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304009.93</v>
      </c>
      <c r="AY513" s="17">
        <v>0</v>
      </c>
    </row>
    <row r="514" spans="1:51" x14ac:dyDescent="0.25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154602.87</v>
      </c>
      <c r="AY515" s="17">
        <v>7736.2</v>
      </c>
    </row>
    <row r="516" spans="1:51" x14ac:dyDescent="0.25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110606.36</v>
      </c>
      <c r="AY516" s="17">
        <v>0</v>
      </c>
    </row>
    <row r="517" spans="1:51" x14ac:dyDescent="0.25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286849445.81</v>
      </c>
      <c r="AY543" s="30">
        <f>AY186+AY372+AY453+AY477+AY507+AY540</f>
        <v>248309487.35000002</v>
      </c>
    </row>
    <row r="544" spans="1:51" ht="16.5" customHeight="1" thickBot="1" x14ac:dyDescent="0.35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44272201.949999988</v>
      </c>
      <c r="AY544" s="31">
        <f>AY184-AY543</f>
        <v>37747095.430000007</v>
      </c>
    </row>
    <row r="545" spans="2:51" ht="15.75" thickTop="1" x14ac:dyDescent="0.25"/>
    <row r="546" spans="2:51" ht="18.75" x14ac:dyDescent="0.3">
      <c r="B546" s="34" t="s">
        <v>1058</v>
      </c>
    </row>
    <row r="547" spans="2:51" x14ac:dyDescent="0.25">
      <c r="B547" s="1"/>
    </row>
    <row r="548" spans="2:51" x14ac:dyDescent="0.25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25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25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25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dcterms:created xsi:type="dcterms:W3CDTF">2021-12-07T19:32:18Z</dcterms:created>
  <dcterms:modified xsi:type="dcterms:W3CDTF">2023-05-08T21:47:18Z</dcterms:modified>
</cp:coreProperties>
</file>