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_V1 San Juan de los Lagos\Plantillas\"/>
    </mc:Choice>
  </mc:AlternateContent>
  <workbookProtection workbookPassword="CEE3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20" i="1" l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X451" i="1"/>
  <c r="AY451" i="1"/>
  <c r="AY448" i="1"/>
  <c r="AY447" i="1" s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35" i="1" s="1"/>
  <c r="AY29" i="1"/>
  <c r="AX29" i="1"/>
  <c r="AX27" i="1"/>
  <c r="AY27" i="1"/>
  <c r="AX25" i="1"/>
  <c r="AY25" i="1"/>
  <c r="AY19" i="1"/>
  <c r="AY11" i="1"/>
  <c r="AX9" i="1"/>
  <c r="AY9" i="1"/>
  <c r="AY489" i="1" l="1"/>
  <c r="AY454" i="1"/>
  <c r="AY436" i="1"/>
  <c r="AX447" i="1"/>
  <c r="AX454" i="1"/>
  <c r="AX149" i="1"/>
  <c r="AY41" i="1"/>
  <c r="AY135" i="1"/>
  <c r="AX212" i="1"/>
  <c r="AX246" i="1"/>
  <c r="AY362" i="1"/>
  <c r="AX483" i="1"/>
  <c r="AY102" i="1"/>
  <c r="AY162" i="1"/>
  <c r="AY161" i="1" s="1"/>
  <c r="AY246" i="1"/>
  <c r="AX318" i="1"/>
  <c r="AX356" i="1"/>
  <c r="AX374" i="1"/>
  <c r="AX373" i="1" s="1"/>
  <c r="AX392" i="1"/>
  <c r="AX391" i="1" s="1"/>
  <c r="AX408" i="1"/>
  <c r="AY416" i="1"/>
  <c r="AY474" i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1" i="1"/>
  <c r="AY453" i="1" s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X526" i="1"/>
  <c r="AX507" i="1" s="1"/>
  <c r="AX94" i="1"/>
  <c r="AX81" i="1" s="1"/>
  <c r="AY140" i="1"/>
  <c r="AY149" i="1"/>
  <c r="AX175" i="1"/>
  <c r="AX161" i="1" s="1"/>
  <c r="AX188" i="1"/>
  <c r="AX187" i="1" s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Y72" i="1"/>
  <c r="AY81" i="1"/>
  <c r="AX416" i="1"/>
  <c r="AX471" i="1"/>
  <c r="AX453" i="1" s="1"/>
  <c r="AY494" i="1"/>
  <c r="AX403" i="1"/>
  <c r="AY502" i="1"/>
  <c r="AX436" i="1"/>
  <c r="AX35" i="1"/>
  <c r="AY507" i="1" l="1"/>
  <c r="AY478" i="1"/>
  <c r="AX478" i="1"/>
  <c r="AX477" i="1" s="1"/>
  <c r="AY372" i="1"/>
  <c r="AY287" i="1"/>
  <c r="AX287" i="1"/>
  <c r="AY222" i="1"/>
  <c r="AX222" i="1"/>
  <c r="AY187" i="1"/>
  <c r="AY118" i="1"/>
  <c r="AY117" i="1" s="1"/>
  <c r="AX118" i="1"/>
  <c r="AX117" i="1" s="1"/>
  <c r="AY40" i="1"/>
  <c r="AY7" i="1" s="1"/>
  <c r="AX8" i="1"/>
  <c r="AX7" i="1"/>
  <c r="AX372" i="1"/>
  <c r="AY477" i="1"/>
  <c r="AX186" i="1" l="1"/>
  <c r="AX539" i="1" s="1"/>
  <c r="AY186" i="1"/>
  <c r="AY539" i="1" s="1"/>
  <c r="AY184" i="1"/>
  <c r="AX184" i="1"/>
  <c r="AY540" i="1" l="1"/>
  <c r="AX540" i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<sst xmlns="http://schemas.openxmlformats.org/spreadsheetml/2006/main" count="1075" uniqueCount="1056">
  <si>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</si>
  <si>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</si>
  <si>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</si>
  <si>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</si>
  <si>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</si>
  <si>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</si>
  <si>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</si>
  <si>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</si>
  <si>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</si>
  <si>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</si>
  <si>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</si>
  <si>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</si>
  <si>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</si>
  <si>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</si>
  <si>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</si>
  <si>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</si>
  <si>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</si>
  <si>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</si>
  <si>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</si>
  <si>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</si>
  <si>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</si>
  <si>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</si>
  <si>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</si>
  <si>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</si>
  <si>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</si>
  <si>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</si>
  <si>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</si>
  <si>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</si>
  <si>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</si>
  <si>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</si>
  <si>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</si>
  <si>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</si>
  <si>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</si>
  <si>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</si>
  <si>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</si>
  <si>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</si>
  <si>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</si>
  <si>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</si>
  <si>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</si>
  <si>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</si>
  <si>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</si>
  <si>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</si>
  <si>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</si>
  <si>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</si>
  <si>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</si>
  <si>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</si>
  <si>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</si>
  <si>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</si>
  <si>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</si>
  <si>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</si>
  <si>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</si>
  <si>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</si>
  <si>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</si>
  <si>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</si>
  <si>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</si>
  <si>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</si>
  <si>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</si>
  <si>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</si>
  <si>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</si>
  <si>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</si>
  <si>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</si>
  <si>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</si>
  <si>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</si>
  <si>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</si>
  <si>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</si>
  <si>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</si>
  <si>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</si>
  <si>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</si>
  <si>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</si>
  <si>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</si>
  <si>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</si>
  <si>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</si>
  <si>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</si>
  <si>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</si>
  <si>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</si>
  <si>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</si>
  <si>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</si>
  <si>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</si>
  <si>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</si>
  <si>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</si>
  <si>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</si>
  <si>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</si>
  <si>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</si>
  <si>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</si>
  <si>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</si>
  <si>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</si>
  <si>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</si>
  <si>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</si>
  <si>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</si>
  <si>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</si>
  <si>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</si>
  <si>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</si>
  <si>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</si>
  <si>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</si>
  <si>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</si>
  <si>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</si>
  <si>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</si>
  <si>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</si>
  <si>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</si>
  <si>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</si>
  <si>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</si>
  <si>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</si>
  <si>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</si>
  <si>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</si>
  <si>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</si>
  <si>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</si>
  <si>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</si>
  <si>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</si>
  <si>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</si>
  <si>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</si>
  <si>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</si>
  <si>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</si>
  <si>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</si>
  <si>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</si>
  <si>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</si>
  <si>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</si>
  <si>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</si>
  <si>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</si>
  <si>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</si>
  <si>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</si>
  <si>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</si>
  <si>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</si>
  <si>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</si>
  <si>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</si>
  <si>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</si>
  <si>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</si>
  <si>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</si>
  <si>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</si>
  <si>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</si>
  <si>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</si>
  <si>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</si>
  <si>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</si>
  <si>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</si>
  <si>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</si>
  <si>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</si>
  <si>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</si>
  <si>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</si>
  <si>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</si>
  <si>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</si>
  <si>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</si>
  <si>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</si>
  <si>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</si>
  <si>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</si>
  <si>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</si>
  <si>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</si>
  <si>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</si>
  <si>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</si>
  <si>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</si>
  <si>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</si>
  <si>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</si>
  <si>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</si>
  <si>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</si>
  <si>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</si>
  <si>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</si>
  <si>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</si>
  <si>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</si>
  <si>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</si>
  <si>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</si>
  <si>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</si>
  <si>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</si>
  <si>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</si>
  <si>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</si>
  <si>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</si>
  <si>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</si>
  <si>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</si>
  <si>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</si>
  <si>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</si>
  <si>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</si>
  <si>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</si>
  <si>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</si>
  <si>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</si>
  <si>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</si>
  <si>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</si>
  <si>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</si>
  <si>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</si>
  <si>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</si>
  <si>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</si>
  <si>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</si>
  <si>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</si>
  <si>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</si>
  <si>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</si>
  <si>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</si>
  <si>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</si>
  <si>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</si>
  <si>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</si>
  <si>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</si>
  <si>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</si>
  <si>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</si>
  <si>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</si>
  <si>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</si>
  <si>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</si>
  <si>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</si>
  <si>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</si>
  <si>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</si>
  <si>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</si>
  <si>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</si>
  <si>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</si>
  <si>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</si>
  <si>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</si>
  <si>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</si>
  <si>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</si>
  <si>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</si>
  <si>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</si>
  <si>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</si>
  <si>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</si>
  <si>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</si>
  <si>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</si>
  <si>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</si>
  <si>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</si>
  <si>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</si>
  <si>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</si>
  <si>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</si>
  <si>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</si>
  <si>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</si>
  <si>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</si>
  <si>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</si>
  <si>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</si>
  <si>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</si>
  <si>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</si>
  <si>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</si>
  <si>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</si>
  <si>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</si>
  <si>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</si>
  <si>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</si>
  <si>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</si>
  <si>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</si>
  <si>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</si>
  <si>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</si>
  <si>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</si>
  <si>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</si>
  <si>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</si>
  <si>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</si>
  <si>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</si>
  <si>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</si>
  <si>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</si>
  <si>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</si>
  <si>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</si>
  <si>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</si>
  <si>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</si>
  <si>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</si>
  <si>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</si>
  <si>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</si>
  <si>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</si>
  <si>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</si>
  <si>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</si>
  <si>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</si>
  <si>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</si>
  <si>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</si>
  <si>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</si>
  <si>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</si>
  <si>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</si>
  <si>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</si>
  <si>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</si>
  <si>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</si>
  <si>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</si>
  <si>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</si>
  <si>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</si>
  <si>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</si>
  <si>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</si>
  <si>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</si>
  <si>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</si>
  <si>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</si>
  <si>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</si>
  <si>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</si>
  <si>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</si>
  <si>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</si>
  <si>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</si>
  <si>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</si>
  <si>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</si>
  <si>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</si>
  <si>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</si>
  <si>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</si>
  <si>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</si>
  <si>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</si>
  <si>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</si>
  <si>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</si>
  <si>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</si>
  <si>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</si>
  <si>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</si>
  <si>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</si>
  <si>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</si>
  <si>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</si>
  <si>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</si>
  <si>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</si>
  <si>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</si>
  <si>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</si>
  <si>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</si>
  <si>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</si>
  <si>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</si>
  <si>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</si>
  <si>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</si>
  <si>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</si>
  <si>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</si>
  <si>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</si>
  <si>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</si>
  <si>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</si>
  <si>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</si>
  <si>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</si>
  <si>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</si>
  <si>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</si>
  <si>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</si>
  <si>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</si>
  <si>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</si>
  <si>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</si>
  <si>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</si>
  <si>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</si>
  <si>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</si>
  <si>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</si>
  <si>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</si>
  <si>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</si>
  <si>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</si>
  <si>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</si>
  <si>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</si>
  <si>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</si>
  <si>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</si>
  <si>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</si>
  <si>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</si>
  <si>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</si>
  <si>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</si>
  <si>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</si>
  <si>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</si>
  <si>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</si>
  <si>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</si>
  <si>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</si>
  <si>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</si>
  <si>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</si>
  <si>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</si>
  <si>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</si>
  <si>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</si>
  <si>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</si>
  <si>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</si>
  <si>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</si>
  <si>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</si>
  <si>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</si>
  <si>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</si>
  <si>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</si>
  <si>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</si>
  <si>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</si>
  <si>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</si>
  <si>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</si>
  <si>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</si>
  <si>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</si>
  <si>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</si>
  <si>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</si>
  <si>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</si>
  <si>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</si>
  <si>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</si>
  <si>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</si>
  <si>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</si>
  <si>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</si>
  <si>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</si>
  <si>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</si>
  <si>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</si>
  <si>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</si>
  <si>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</si>
  <si>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</si>
  <si>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</si>
  <si>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</si>
  <si>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</si>
  <si>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</si>
  <si>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</si>
  <si>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</si>
  <si>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</si>
  <si>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</si>
  <si>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</si>
  <si>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</si>
  <si>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</si>
  <si>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</si>
  <si>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</si>
  <si>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</si>
  <si>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</si>
  <si>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</si>
  <si>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</si>
  <si>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</si>
  <si>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</si>
  <si>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</si>
  <si>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</si>
  <si>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</si>
  <si>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</si>
  <si>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</si>
  <si>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</si>
  <si>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</si>
  <si>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</si>
  <si>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</si>
  <si>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</si>
  <si>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</si>
  <si>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</si>
  <si>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</si>
  <si>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</si>
  <si>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</si>
  <si>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</si>
  <si>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</si>
  <si>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</si>
  <si>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</si>
  <si>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</si>
  <si>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</si>
  <si>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</si>
  <si>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</si>
  <si>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</si>
  <si>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</si>
  <si>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</si>
  <si>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</si>
  <si>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</si>
  <si>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</si>
  <si>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</si>
  <si>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</si>
  <si>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</si>
  <si>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</si>
  <si>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</si>
  <si>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</si>
  <si>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</si>
  <si>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</si>
  <si>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</si>
  <si>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</si>
  <si>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</si>
  <si>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</si>
  <si>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</si>
  <si>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</si>
  <si>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</si>
  <si>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</si>
  <si>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</si>
  <si>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</si>
  <si>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</si>
  <si>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</si>
  <si>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</si>
  <si>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</si>
  <si>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</si>
  <si>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</si>
  <si>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</si>
  <si>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</si>
  <si>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</si>
  <si>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</si>
  <si>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</si>
  <si>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</si>
  <si>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</si>
  <si>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</si>
  <si>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</si>
  <si>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</si>
  <si>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</si>
  <si>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</si>
  <si>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</si>
  <si>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</si>
  <si>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</si>
  <si>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</si>
  <si>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</si>
  <si>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</si>
  <si>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</si>
  <si>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</si>
  <si>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</si>
  <si>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</si>
  <si>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</si>
  <si>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</si>
  <si>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</si>
  <si>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</si>
  <si>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</si>
  <si>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</si>
  <si>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</si>
  <si>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</si>
  <si>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</si>
  <si>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</si>
  <si>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</si>
  <si>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</si>
  <si>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</si>
  <si>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</si>
  <si>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</si>
  <si>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</si>
  <si>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</si>
  <si>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</si>
  <si>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</si>
  <si>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</si>
  <si>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</si>
  <si>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</si>
  <si>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</si>
  <si>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</si>
  <si>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</si>
  <si>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</si>
  <si>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</si>
  <si>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</si>
  <si>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</si>
  <si>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</si>
  <si>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</si>
  <si>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</si>
  <si>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</si>
  <si>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</si>
  <si>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</si>
  <si>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</si>
  <si>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</si>
  <si>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</si>
  <si>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</si>
  <si>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</si>
  <si>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</si>
  <si>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</si>
  <si>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</si>
  <si>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</si>
  <si>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</si>
  <si>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</si>
  <si>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</si>
  <si>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</si>
  <si>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</si>
  <si>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</si>
  <si>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</si>
  <si>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</si>
  <si>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</si>
  <si>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</si>
  <si>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</si>
  <si>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</si>
  <si>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</si>
  <si>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</si>
  <si>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</si>
  <si>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</si>
  <si>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</si>
  <si>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</si>
  <si>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</si>
  <si>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</si>
  <si>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</si>
  <si>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</si>
  <si>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</si>
  <si>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</si>
  <si>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</si>
  <si>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</si>
  <si>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</si>
  <si>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</si>
  <si>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</si>
  <si>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</si>
  <si>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</si>
  <si>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</si>
  <si>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</si>
  <si>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</si>
  <si>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</si>
  <si>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</si>
  <si>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</si>
  <si>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</si>
  <si>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</si>
  <si>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</si>
  <si>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</si>
  <si>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</si>
  <si>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</si>
  <si>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</si>
  <si>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</si>
  <si>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</si>
  <si>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</si>
  <si>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</si>
  <si>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</si>
  <si>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</si>
  <si>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</si>
  <si>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</si>
  <si>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</si>
  <si>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</si>
  <si>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</si>
  <si>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</si>
  <si>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</si>
  <si>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</si>
  <si>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</si>
  <si>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</si>
  <si>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</si>
  <si>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</si>
  <si>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</si>
  <si>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</si>
  <si>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</si>
  <si>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</si>
  <si>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</si>
  <si>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</si>
  <si>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</si>
  <si>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</si>
  <si>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</si>
  <si>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</si>
  <si>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</si>
  <si>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</si>
  <si>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</si>
  <si>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</si>
  <si>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</si>
  <si>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</si>
  <si>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</si>
  <si>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</si>
  <si>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</si>
  <si>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</si>
  <si>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</si>
  <si>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</si>
  <si>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</si>
  <si>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</si>
  <si>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</si>
  <si>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</si>
  <si>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</si>
  <si>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</si>
  <si>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</si>
  <si>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</si>
  <si>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</si>
  <si>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</si>
  <si>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</si>
  <si>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</si>
  <si>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</si>
  <si>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</si>
  <si>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</si>
  <si>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</si>
  <si>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</si>
  <si>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</si>
  <si>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</si>
  <si>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</si>
  <si>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</si>
  <si>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</si>
  <si>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</si>
  <si>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</si>
  <si>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</si>
  <si>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</si>
  <si>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</si>
  <si>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</si>
  <si>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</si>
  <si>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</si>
  <si>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</si>
  <si>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</si>
  <si>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</si>
  <si>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</si>
  <si>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</si>
  <si>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</si>
  <si>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</si>
  <si>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</si>
  <si>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</si>
  <si>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</si>
  <si>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</si>
  <si>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</si>
  <si>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</si>
  <si>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</si>
  <si>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</si>
  <si>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</si>
  <si>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</si>
  <si>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</si>
  <si>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</si>
  <si>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</si>
  <si>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</si>
  <si>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</si>
  <si>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</si>
  <si>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</si>
  <si>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</si>
  <si>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</si>
  <si>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</si>
  <si>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</si>
  <si>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</si>
  <si>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</si>
  <si>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</si>
  <si>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</si>
  <si>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</si>
  <si>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</si>
  <si>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</si>
  <si>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</si>
  <si>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</si>
  <si>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</si>
  <si>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</si>
  <si>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</si>
  <si>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</si>
  <si>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</si>
  <si>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</si>
  <si>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</si>
  <si>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</si>
  <si>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</si>
  <si>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</si>
  <si>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</si>
  <si>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</si>
  <si>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</si>
  <si>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</si>
  <si>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</si>
  <si>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</si>
  <si>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</si>
  <si>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</si>
  <si>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</si>
  <si>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</si>
  <si>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</si>
  <si>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</si>
  <si>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</si>
  <si>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</si>
  <si>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</si>
  <si>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</si>
  <si>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</si>
  <si>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</si>
  <si>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</si>
  <si>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</si>
  <si>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</si>
  <si>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</si>
  <si>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</si>
  <si>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</si>
  <si>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</si>
  <si>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</si>
  <si>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</si>
  <si>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</si>
  <si>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</si>
  <si>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</si>
  <si>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</si>
  <si>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</si>
  <si>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</si>
  <si>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</si>
  <si>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</si>
  <si>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</si>
  <si>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</si>
  <si>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</si>
  <si>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</si>
  <si>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</si>
  <si>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</si>
  <si>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</si>
  <si>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</si>
  <si>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</si>
  <si>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</si>
  <si>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</si>
  <si>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</si>
  <si>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</si>
  <si>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</si>
  <si>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</si>
  <si>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</si>
  <si>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</si>
  <si>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</si>
  <si>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</si>
  <si>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</si>
  <si>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</si>
  <si>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</si>
  <si>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</si>
  <si>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</si>
  <si>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</si>
  <si>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</si>
  <si>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</si>
  <si>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</si>
  <si>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</si>
  <si>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</si>
  <si>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</si>
  <si>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</si>
  <si>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</si>
  <si>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</si>
  <si>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</si>
  <si>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</si>
  <si>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</si>
  <si>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</si>
  <si>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</si>
  <si>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</si>
  <si>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</si>
  <si>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</si>
  <si>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</si>
  <si>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</si>
  <si>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</si>
  <si>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</si>
  <si>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</si>
  <si>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</si>
  <si>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</si>
  <si>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</si>
  <si>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</si>
  <si>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</si>
  <si>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</si>
  <si>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</si>
  <si>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</si>
  <si>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</si>
  <si>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</si>
  <si>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</si>
  <si>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</si>
  <si>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</si>
  <si>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</si>
  <si>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</si>
  <si>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</si>
  <si>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</si>
  <si>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</si>
  <si>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</si>
  <si>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</si>
  <si>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</si>
  <si>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</si>
  <si>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</si>
  <si>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</si>
  <si>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</si>
  <si>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</si>
  <si>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</si>
  <si>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</si>
  <si>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</si>
  <si>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</si>
  <si>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</si>
  <si>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</si>
  <si>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</si>
  <si>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</si>
  <si>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</si>
  <si>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</si>
  <si>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</si>
  <si>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</si>
  <si>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</si>
  <si>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</si>
  <si>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</si>
  <si>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</si>
  <si>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</si>
  <si>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</si>
  <si>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</si>
  <si>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</si>
  <si>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</si>
  <si>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</si>
  <si>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</si>
  <si>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</si>
  <si>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</si>
  <si>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</si>
  <si>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</si>
  <si>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</si>
  <si>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</si>
  <si>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</si>
  <si>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</si>
  <si>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</si>
  <si>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</si>
  <si>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</si>
  <si>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</si>
  <si>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</si>
  <si>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</si>
  <si>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</si>
  <si>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</si>
  <si>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</si>
  <si>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</si>
  <si>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</si>
  <si>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</si>
  <si>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</si>
  <si>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</si>
  <si>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</si>
  <si>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</si>
  <si>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</si>
  <si>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</si>
  <si>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</si>
  <si>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</si>
  <si>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</si>
  <si>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</si>
  <si>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</si>
  <si>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</si>
  <si>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</si>
  <si>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</si>
  <si>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</si>
  <si>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</si>
  <si>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</si>
  <si>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</si>
  <si>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</si>
  <si>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</si>
  <si>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</si>
  <si>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</si>
  <si>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</si>
  <si>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</si>
  <si>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</si>
  <si>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</si>
  <si>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</si>
  <si>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</si>
  <si>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</si>
  <si>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</si>
  <si>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</si>
  <si>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</si>
  <si>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</si>
  <si>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</si>
  <si>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</si>
  <si>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</si>
  <si>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</si>
  <si>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</si>
  <si>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</si>
  <si>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</si>
  <si>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</si>
  <si>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</si>
  <si>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</si>
  <si>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</si>
  <si>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</si>
  <si>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</si>
  <si>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</si>
  <si>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</si>
  <si>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</si>
  <si>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</si>
  <si>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</si>
  <si>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</si>
  <si>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</si>
  <si>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</si>
  <si>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</si>
  <si>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</si>
  <si>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</si>
  <si>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</si>
  <si>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</si>
  <si>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</si>
  <si>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</si>
  <si>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</si>
  <si>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</si>
  <si>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</si>
  <si>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</si>
  <si>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</si>
  <si>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</si>
  <si>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</si>
  <si>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</si>
  <si>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</si>
  <si>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</si>
  <si>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</si>
  <si>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</si>
  <si>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</si>
  <si>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</si>
  <si>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</si>
  <si>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</si>
  <si>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</si>
  <si>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</si>
  <si>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</si>
  <si>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</si>
  <si>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</si>
  <si>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</si>
  <si>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</si>
  <si>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</si>
  <si>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</si>
  <si>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</si>
  <si>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</si>
  <si>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</si>
  <si>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</si>
  <si>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</si>
  <si>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</si>
  <si>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</si>
  <si>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</si>
  <si>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</si>
  <si>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</si>
  <si>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</si>
  <si>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</si>
  <si>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</si>
  <si>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</si>
  <si>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</si>
  <si>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</si>
  <si>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</si>
  <si>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</si>
  <si>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</si>
  <si>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</si>
  <si>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</si>
  <si>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</si>
  <si>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</si>
  <si>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</si>
  <si>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</si>
  <si>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</si>
  <si>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</si>
  <si>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</si>
  <si>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</si>
  <si>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</si>
  <si>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</si>
  <si>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</si>
  <si>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</si>
  <si>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</si>
  <si>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</si>
  <si>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</si>
  <si>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</si>
  <si>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</si>
  <si>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</si>
  <si>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</si>
  <si>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</si>
  <si>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</si>
  <si>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</si>
  <si>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</si>
  <si>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</si>
  <si>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</si>
  <si>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</si>
  <si>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</si>
  <si>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</si>
  <si>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</si>
  <si>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</si>
  <si>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</si>
  <si>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</si>
  <si>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</si>
  <si>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</si>
  <si>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</si>
  <si>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</si>
  <si>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</si>
  <si>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</si>
  <si>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</si>
  <si>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</si>
  <si>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</si>
  <si>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</si>
  <si>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</si>
  <si>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</si>
  <si>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</si>
  <si>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</si>
  <si>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</si>
  <si>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</si>
  <si>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</si>
  <si>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</si>
  <si>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</si>
  <si>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</si>
  <si>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</si>
  <si>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</si>
  <si>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</si>
  <si>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</si>
  <si>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</si>
  <si>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</si>
  <si>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</si>
  <si>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</si>
  <si>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</si>
  <si>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</si>
  <si>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</si>
  <si>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</si>
  <si>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</si>
  <si>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</si>
  <si>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</si>
  <si>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</si>
  <si>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</si>
  <si>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</si>
  <si>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</si>
  <si>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</si>
  <si>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</si>
  <si>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</si>
  <si>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</si>
  <si>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</si>
  <si>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</si>
  <si>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</si>
  <si>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</si>
  <si>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</si>
  <si>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</si>
  <si>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</si>
  <si>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</si>
  <si>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</si>
  <si>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</si>
  <si>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</si>
  <si>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</si>
  <si>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</si>
  <si>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</si>
  <si>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</si>
  <si>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</si>
  <si>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</si>
  <si>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</si>
  <si>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</si>
  <si>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</si>
  <si>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</si>
  <si>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</si>
  <si>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</si>
  <si>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</si>
  <si>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</si>
  <si>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</si>
  <si>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</si>
  <si>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</si>
  <si>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</si>
  <si>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</si>
  <si>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</si>
  <si>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</si>
  <si>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</si>
  <si>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</si>
  <si>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</si>
  <si>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</si>
  <si>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</si>
  <si>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</si>
  <si>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</si>
  <si>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</si>
  <si>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</si>
  <si>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</si>
  <si>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</si>
  <si>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</si>
  <si>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</si>
  <si>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</si>
  <si>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</si>
  <si>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</si>
  <si>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</si>
  <si>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</si>
  <si>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</si>
  <si>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</si>
  <si>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</si>
  <si>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</si>
  <si>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</si>
  <si>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</si>
  <si>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</si>
  <si>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</si>
  <si>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</si>
  <si>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</si>
  <si>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</si>
  <si>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SAN JUAN DE LOS LAGOS</t>
  </si>
  <si>
    <t>DEL 1 AL 28 DE FEBRERO DE 2023</t>
  </si>
  <si>
    <t>LIC. ALEJANDRO DE ANDA LOZANO</t>
  </si>
  <si>
    <t>L.C.P. SIXTO ALEJANDRO VILLALOBOS CRUZ</t>
  </si>
  <si>
    <t>PRESIDENTE MUNICIPAL</t>
  </si>
  <si>
    <t>ENCARGADO DE LA HACIENDA PUBLICA MUNICIPAL</t>
  </si>
  <si>
    <t>ASEJ2023-02-19-06-2023-1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</si>
</sst>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35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.75" x14ac:dyDescent="0.3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58331072.189999998</v>
      </c>
      <c r="AY7" s="13">
        <f>AY8+AY29+AY35+AY40+AY72+AY81+AY102</f>
        <v>104848224.19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17597643.390000001</v>
      </c>
      <c r="AY8" s="15">
        <f>AY9+AY11+AY15+AY16+AY17+AY18+AY19+AY25+AY27</f>
        <v>34179885.219999999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17380264.34</v>
      </c>
      <c r="AY11" s="17">
        <f>SUM(AY12:AY14)</f>
        <v>33273294.460000001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14518536.460000001</v>
      </c>
      <c r="AY12" s="20">
        <v>17980041.34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2055477.89</v>
      </c>
      <c r="AY13" s="20">
        <v>12885335.359999999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806249.99</v>
      </c>
      <c r="AY14" s="20">
        <v>2407917.7599999998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217379.05</v>
      </c>
      <c r="AY19" s="17">
        <f>SUM(AY20:AY24)</f>
        <v>906590.75999999989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187113.33</v>
      </c>
      <c r="AY20" s="20">
        <v>820824.71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21251.73</v>
      </c>
      <c r="AY22" s="20">
        <v>63246.69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9013.99</v>
      </c>
      <c r="AY23" s="20">
        <v>22519.360000000001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36179732.75</v>
      </c>
      <c r="AY40" s="15">
        <f>AY41+AY46+AY47+AY62+AY68+AY70</f>
        <v>54336266.840000004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1883661</v>
      </c>
      <c r="AY41" s="17">
        <f>SUM(AY42:AY45)</f>
        <v>5262667.67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1703786</v>
      </c>
      <c r="AY42" s="20">
        <v>4114762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44460</v>
      </c>
      <c r="AY43" s="20">
        <v>512703.5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75815</v>
      </c>
      <c r="AY44" s="20">
        <v>351201.17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59600</v>
      </c>
      <c r="AY45" s="20">
        <v>284001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33964012.240000002</v>
      </c>
      <c r="AY47" s="17">
        <f>SUM(AY48:AY61)</f>
        <v>47244658.829999998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1493004.76</v>
      </c>
      <c r="AY48" s="20">
        <v>1925524.52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598557.78</v>
      </c>
      <c r="AY49" s="20">
        <v>740054.03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267669.09000000003</v>
      </c>
      <c r="AY50" s="20">
        <v>2041181.58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11162</v>
      </c>
      <c r="AY52" s="20">
        <v>50248.5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67822</v>
      </c>
      <c r="AY53" s="20">
        <v>668629.98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6000</v>
      </c>
      <c r="AY54" s="20">
        <v>13480.42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24601</v>
      </c>
      <c r="AY55" s="20">
        <v>38025.39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1086175.1599999999</v>
      </c>
      <c r="AY56" s="20">
        <v>1630343.99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29486884.600000001</v>
      </c>
      <c r="AY57" s="20">
        <v>35065779.240000002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276468.46000000002</v>
      </c>
      <c r="AY58" s="20">
        <v>1834981.3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6597.69</v>
      </c>
      <c r="AY59" s="20">
        <v>28426.65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547194.69999999995</v>
      </c>
      <c r="AY60" s="20">
        <v>2526301.56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91875</v>
      </c>
      <c r="AY61" s="20">
        <v>681681.67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332059.51</v>
      </c>
      <c r="AY62" s="17">
        <f>SUM(AY63:AY67)</f>
        <v>1828940.34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311444.5</v>
      </c>
      <c r="AY63" s="20">
        <v>1716663.34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20615.009999999998</v>
      </c>
      <c r="AY67" s="20">
        <v>112277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1414144.9100000001</v>
      </c>
      <c r="AY72" s="15">
        <f>AY73+AY76+AY77+AY78+AY80</f>
        <v>6652655.0999999996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1414144.9100000001</v>
      </c>
      <c r="AY73" s="17">
        <f>SUM(AY74:AY75)</f>
        <v>6652655.0999999996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903097.89</v>
      </c>
      <c r="AY74" s="20">
        <v>2997327.08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511047.02</v>
      </c>
      <c r="AY75" s="20">
        <v>3655328.02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3139551.14</v>
      </c>
      <c r="AY81" s="15">
        <f>AY82+AY83+AY85+AY87+AY89+AY91+AY93+AY94+AY100</f>
        <v>9679417.0299999993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3139551.14</v>
      </c>
      <c r="AY83" s="17">
        <f>SUM(AY84)</f>
        <v>9679417.0299999993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3139551.14</v>
      </c>
      <c r="AY84" s="20">
        <v>9679417.0299999993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25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25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25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40276749.199999996</v>
      </c>
      <c r="AY117" s="13">
        <f>AY118+AY149</f>
        <v>226273423.56999999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40276749.199999996</v>
      </c>
      <c r="AY118" s="15">
        <f>AY119+AY132+AY135+AY140+AY146</f>
        <v>226273423.56999999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25217431.699999996</v>
      </c>
      <c r="AY119" s="17">
        <f>SUM(AY120:AY131)</f>
        <v>148914508.67000002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15942111.27</v>
      </c>
      <c r="AY120" s="20">
        <v>94070022.700000003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2266668.61</v>
      </c>
      <c r="AY121" s="20">
        <v>21748632.41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761239.52</v>
      </c>
      <c r="AY122" s="20">
        <v>4006703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463815.37</v>
      </c>
      <c r="AY125" s="20">
        <v>2632800.04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422636.06</v>
      </c>
      <c r="AY128" s="20">
        <v>1973379.29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221665.52</v>
      </c>
      <c r="AY129" s="20">
        <v>1262142.56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5139295.3499999996</v>
      </c>
      <c r="AY131" s="20">
        <v>23220828.670000002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14442121.890000001</v>
      </c>
      <c r="AY132" s="17">
        <f>SUM(AY133:AY134)</f>
        <v>69891563.879999995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3701995.4</v>
      </c>
      <c r="AY133" s="20">
        <v>15989789.92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10740126.49</v>
      </c>
      <c r="AY134" s="20">
        <v>53901773.960000001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18.88</v>
      </c>
      <c r="AY135" s="17">
        <f>SUM(AY136:AY139)</f>
        <v>4150106.57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18.88</v>
      </c>
      <c r="AY139" s="20">
        <v>4150106.57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617176.73</v>
      </c>
      <c r="AY140" s="17">
        <f>SUM(AY141:AY145)</f>
        <v>3117243.4499999997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17.579999999999998</v>
      </c>
      <c r="AY141" s="20">
        <v>35.18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74566.679999999993</v>
      </c>
      <c r="AY142" s="20">
        <v>424130.41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542592.47</v>
      </c>
      <c r="AY143" s="20">
        <v>2693077.86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200001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200001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98607821.389999986</v>
      </c>
      <c r="AY184" s="27">
        <f>AY7+AY117+AY161</f>
        <v>331121647.75999999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39581917.299999997</v>
      </c>
      <c r="AY186" s="13">
        <f>AY187+AY222+AY287</f>
        <v>262419688.90999997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18232107.529999997</v>
      </c>
      <c r="AY187" s="15">
        <f>AY188+AY193+AY198+AY207+AY212+AY219</f>
        <v>110135093.29999998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7763797.96</v>
      </c>
      <c r="AY188" s="17">
        <f>SUM(AY189:AY192)</f>
        <v>44582303.840000004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819232.8</v>
      </c>
      <c r="AY189" s="20">
        <v>4867628.46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6944565.1600000001</v>
      </c>
      <c r="AY191" s="20">
        <v>39714675.380000003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7730533.3700000001</v>
      </c>
      <c r="AY193" s="17">
        <f>SUM(AY194:AY197)</f>
        <v>45173215.100000001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50617.88</v>
      </c>
      <c r="AY194" s="20">
        <v>877269.88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7679915.4900000002</v>
      </c>
      <c r="AY195" s="20">
        <v>44295945.219999999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2278432.48</v>
      </c>
      <c r="AY198" s="17">
        <f>SUM(AY199:AY206)</f>
        <v>18799996.789999999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23910.93</v>
      </c>
      <c r="AY200" s="20">
        <v>12258844.029999999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2254521.5499999998</v>
      </c>
      <c r="AY201" s="20">
        <v>6541152.7599999998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459343.72</v>
      </c>
      <c r="AY212" s="17">
        <f>SUM(AY213:AY218)</f>
        <v>1541775.94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306919.24</v>
      </c>
      <c r="AY214" s="20">
        <v>1298719.74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152424.48000000001</v>
      </c>
      <c r="AY216" s="20">
        <v>243056.2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37801.629999999997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37801.629999999997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10279804.209999999</v>
      </c>
      <c r="AY222" s="15">
        <f>AY223+AY232+AY236+AY246+AY256+AY264+AY267+AY273+AY277</f>
        <v>68911370.430000007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762035</v>
      </c>
      <c r="AY223" s="17">
        <f>SUM(AY224:AY231)</f>
        <v>3471859.7800000003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222514.96</v>
      </c>
      <c r="AY224" s="20">
        <v>1159119.3799999999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54035.12</v>
      </c>
      <c r="AY225" s="20">
        <v>873677.45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131147.6</v>
      </c>
      <c r="AY227" s="20">
        <v>457513.15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152337.32</v>
      </c>
      <c r="AY229" s="20">
        <v>751949.8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202000</v>
      </c>
      <c r="AY231" s="20">
        <v>229600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325633</v>
      </c>
      <c r="AY232" s="17">
        <f>SUM(AY233:AY235)</f>
        <v>3830342.44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295522.52</v>
      </c>
      <c r="AY233" s="20">
        <v>3711107.94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30110.48</v>
      </c>
      <c r="AY234" s="20">
        <v>90849.9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28384.6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1449802.01</v>
      </c>
      <c r="AY246" s="17">
        <f>SUM(AY247:AY255)</f>
        <v>18076835.319999997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109726.47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1449802.01</v>
      </c>
      <c r="AY252" s="20">
        <v>17937250.449999999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29858.400000000001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0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3136869.04</v>
      </c>
      <c r="AY256" s="17">
        <f>SUM(AY257:AY263)</f>
        <v>17041733.150000002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1378529.97</v>
      </c>
      <c r="AY257" s="20">
        <v>7492831.54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16890</v>
      </c>
      <c r="AY258" s="20">
        <v>153878.49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1741449.07</v>
      </c>
      <c r="AY259" s="20">
        <v>9389013.5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6009.62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3527285.11</v>
      </c>
      <c r="AY264" s="17">
        <f>SUM(AY265:AY266)</f>
        <v>20682818.760000002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3527285.11</v>
      </c>
      <c r="AY265" s="20">
        <v>20682818.760000002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200774.37</v>
      </c>
      <c r="AY267" s="17">
        <f>SUM(AY268:AY272)</f>
        <v>1031417.96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120286.53</v>
      </c>
      <c r="AY268" s="20">
        <v>840481.15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0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80487.839999999997</v>
      </c>
      <c r="AY270" s="20">
        <v>190936.81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811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811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877405.68</v>
      </c>
      <c r="AY277" s="17">
        <f>SUM(AY278:AY286)</f>
        <v>4775552.0199999996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123918.38</v>
      </c>
      <c r="AY278" s="20">
        <v>278741.84000000003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0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743395.3</v>
      </c>
      <c r="AY283" s="20">
        <v>3491296.53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10092</v>
      </c>
      <c r="AY285" s="20">
        <v>958577.63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46936.02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11070005.560000001</v>
      </c>
      <c r="AY287" s="15">
        <f>AY288+AY298+AY308+AY318+AY328+AY338+AY346+AY356+AY362</f>
        <v>83373225.179999977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6934809.0300000003</v>
      </c>
      <c r="AY288" s="17">
        <v>44124379.32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6859721</v>
      </c>
      <c r="AY289" s="20">
        <v>42983637.869999997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35151.82</v>
      </c>
      <c r="AY290" s="20">
        <v>225057.89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38886.639999999999</v>
      </c>
      <c r="AY292" s="20">
        <v>760056.99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41651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40484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61799.97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1049.57</v>
      </c>
      <c r="AY296" s="20">
        <v>11691.6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98569.2</v>
      </c>
      <c r="AY298" s="17">
        <f>SUM(AY299:AY307)</f>
        <v>840775.2300000001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98569.2</v>
      </c>
      <c r="AY303" s="20">
        <v>577826.43000000005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262740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208.8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281758.91000000003</v>
      </c>
      <c r="AY308" s="17">
        <f>SUM(AY309:AY317)</f>
        <v>5876075.959999999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192606.25</v>
      </c>
      <c r="AY309" s="20">
        <v>4833587.09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276945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83252.66</v>
      </c>
      <c r="AY311" s="20">
        <v>611543.85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5900</v>
      </c>
      <c r="AY312" s="20">
        <v>154000.01999999999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322552.61</v>
      </c>
      <c r="AY318" s="17">
        <f>SUM(AY319:AY327)</f>
        <v>2610649.69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6599.45</v>
      </c>
      <c r="AY319" s="20">
        <v>897098.36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63406.3</v>
      </c>
      <c r="AY322" s="20">
        <v>66183.210000000006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243846.86</v>
      </c>
      <c r="AY323" s="20">
        <v>779713.06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8700</v>
      </c>
      <c r="AY325" s="20">
        <v>867655.06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2282978.19</v>
      </c>
      <c r="AY328" s="17">
        <f>SUM(AY329:AY337)</f>
        <v>17186748.439999998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2003764.78</v>
      </c>
      <c r="AY329" s="20">
        <v>14257404.789999999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0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39556</v>
      </c>
      <c r="AY331" s="20">
        <v>441313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228973.41</v>
      </c>
      <c r="AY333" s="20">
        <v>886590.79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24360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454</v>
      </c>
      <c r="AY335" s="20">
        <v>446113.86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10230</v>
      </c>
      <c r="AY337" s="20">
        <v>1130966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252000</v>
      </c>
      <c r="AY338" s="17">
        <f>SUM(AY339:AY345)</f>
        <v>1278310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252000</v>
      </c>
      <c r="AY339" s="20">
        <v>1278310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357290.03</v>
      </c>
      <c r="AY346" s="17">
        <f>SUM(AY347:AY355)</f>
        <v>1405347.61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65002</v>
      </c>
      <c r="AY347" s="20">
        <v>94398.01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260730.56</v>
      </c>
      <c r="AY351" s="20">
        <v>1148619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31557.47</v>
      </c>
      <c r="AY355" s="20">
        <v>162330.6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281387.7</v>
      </c>
      <c r="AY356" s="17">
        <f>SUM(AY357:AY361)</f>
        <v>6137227.2400000002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281387.7</v>
      </c>
      <c r="AY358" s="20">
        <v>6137227.2400000002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258659.88999999998</v>
      </c>
      <c r="AY362" s="17">
        <f>SUM(AY363:AY371)</f>
        <v>3913711.6899999995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51596</v>
      </c>
      <c r="AY363" s="20">
        <v>219510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36161.120000000003</v>
      </c>
      <c r="AY364" s="20">
        <v>160829.18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800000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170902.77</v>
      </c>
      <c r="AY371" s="20">
        <v>2733372.51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2708942.51</v>
      </c>
      <c r="AY372" s="13">
        <f>AY373+AY385+AY391+AY403+AY416+AY423+AY433+AY436+AY447</f>
        <v>23860537.740000002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1140000</v>
      </c>
      <c r="AY385" s="15">
        <f>AY386+AY390</f>
        <v>6600000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1140000</v>
      </c>
      <c r="AY386" s="17">
        <f>SUM(AY387:AY389)</f>
        <v>6600000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1140000</v>
      </c>
      <c r="AY387" s="20">
        <v>6600000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367122.68</v>
      </c>
      <c r="AY403" s="15">
        <f>AY404+AY406+AY408+AY414</f>
        <v>10767440.24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154159.96</v>
      </c>
      <c r="AY404" s="17">
        <f>SUM(AY405)</f>
        <v>2596973.64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154159.96</v>
      </c>
      <c r="AY405" s="20">
        <v>2596973.64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6354649.5899999999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6354649.5899999999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212962.72</v>
      </c>
      <c r="AY408" s="17">
        <f>SUM(AY409:AY413)</f>
        <v>1815817.01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212962.72</v>
      </c>
      <c r="AY409" s="20">
        <v>1774108.52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41708.49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874862.07999999996</v>
      </c>
      <c r="AY416" s="15">
        <f>AY417+AY419+AY421</f>
        <v>5302518.03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874862.07999999996</v>
      </c>
      <c r="AY419" s="17">
        <f>SUM(AY420)</f>
        <v>5302518.03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874862.07999999996</v>
      </c>
      <c r="AY420" s="20">
        <v>5302518.03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326957.75</v>
      </c>
      <c r="AY423" s="15">
        <f>AY424+AY428</f>
        <v>1190579.47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326957.75</v>
      </c>
      <c r="AY424" s="17">
        <f>SUM(AY425:AY427)</f>
        <v>1190579.47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326957.75</v>
      </c>
      <c r="AY425" s="20">
        <v>1190579.47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0</v>
      </c>
      <c r="AY507" s="13">
        <f>AY508+AY517+AY520+AY526</f>
        <v>569219.16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569219.16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304009.93</v>
      </c>
    </row>
    <row r="514" spans="1:51" s="47" customFormat="1" x14ac:dyDescent="0.25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154602.87</v>
      </c>
    </row>
    <row r="516" spans="1:51" s="47" customFormat="1" x14ac:dyDescent="0.25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110606.36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25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0</v>
      </c>
      <c r="AY526" s="46">
        <f>SUM(AY527:AY535)</f>
        <v>0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v>0</v>
      </c>
      <c r="AY536" s="13">
        <v>0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v>0</v>
      </c>
      <c r="AY537" s="15">
        <v>0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25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42290859.809999995</v>
      </c>
      <c r="AY539" s="30">
        <f>AY186+AY372+AY453+AY477+AY507+AY536</f>
        <v>286849445.81</v>
      </c>
    </row>
    <row r="540" spans="1:51" ht="16.5" customHeight="1" thickBot="1" x14ac:dyDescent="0.35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56316961.579999991</v>
      </c>
      <c r="AY540" s="31">
        <f>AY184-AY539</f>
        <v>44272201.949999988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25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25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2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2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2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25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25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25"/>
    <row r="553" spans="2:51" hidden="1" x14ac:dyDescent="0.25"/>
    <row r="554" spans="2:51" hidden="1" x14ac:dyDescent="0.25"/>
    <row r="555" spans="2:51" hidden="1" x14ac:dyDescent="0.25"/>
    <row r="556" spans="2:51" hidden="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password="CEE3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dcterms:created xsi:type="dcterms:W3CDTF">2023-01-26T20:58:39Z</dcterms:created>
  <dcterms:modified xsi:type="dcterms:W3CDTF">2023-06-19T16:46:39Z</dcterms:modified>
</cp:coreProperties>
</file>