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_V1 San Juan de los Lagos\Plantillas\"/>
    </mc:Choice>
  </mc:AlternateContent>
  <workbookProtection workbookPassword="CEE3" lockStructure="1"/>
  <bookViews>
    <workbookView xWindow="0" yWindow="0" windowWidth="28800" windowHeight="1170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20" i="1" l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X451" i="1"/>
  <c r="AY451" i="1"/>
  <c r="AY448" i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29" i="1"/>
  <c r="AX29" i="1"/>
  <c r="AX27" i="1"/>
  <c r="AY27" i="1"/>
  <c r="AX25" i="1"/>
  <c r="AY25" i="1"/>
  <c r="AY19" i="1"/>
  <c r="AY11" i="1"/>
  <c r="AX9" i="1"/>
  <c r="AY9" i="1"/>
  <c r="AY489" i="1" l="1"/>
  <c r="AY454" i="1"/>
  <c r="AY447" i="1"/>
  <c r="AY35" i="1"/>
  <c r="AY436" i="1"/>
  <c r="AX447" i="1"/>
  <c r="AX454" i="1"/>
  <c r="AX149" i="1"/>
  <c r="AY222" i="1"/>
  <c r="AY41" i="1"/>
  <c r="AY135" i="1"/>
  <c r="AX212" i="1"/>
  <c r="AX246" i="1"/>
  <c r="AY362" i="1"/>
  <c r="AX483" i="1"/>
  <c r="AX478" i="1" s="1"/>
  <c r="AY102" i="1"/>
  <c r="AY162" i="1"/>
  <c r="AY161" i="1" s="1"/>
  <c r="AY246" i="1"/>
  <c r="AX318" i="1"/>
  <c r="AX356" i="1"/>
  <c r="AX374" i="1"/>
  <c r="AX373" i="1" s="1"/>
  <c r="AX392" i="1"/>
  <c r="AX391" i="1" s="1"/>
  <c r="AX408" i="1"/>
  <c r="AY416" i="1"/>
  <c r="AY474" i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502" i="1"/>
  <c r="AX11" i="1"/>
  <c r="AX47" i="1"/>
  <c r="AX40" i="1" s="1"/>
  <c r="AX102" i="1"/>
  <c r="AX119" i="1"/>
  <c r="AY188" i="1"/>
  <c r="AY198" i="1"/>
  <c r="AY256" i="1"/>
  <c r="AX277" i="1"/>
  <c r="AX308" i="1"/>
  <c r="AX346" i="1"/>
  <c r="AY471" i="1"/>
  <c r="AY453" i="1" s="1"/>
  <c r="AY479" i="1"/>
  <c r="AY478" i="1" s="1"/>
  <c r="AX489" i="1"/>
  <c r="AY517" i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Y507" i="1" s="1"/>
  <c r="AX526" i="1"/>
  <c r="AX507" i="1" s="1"/>
  <c r="AX94" i="1"/>
  <c r="AX81" i="1" s="1"/>
  <c r="AY140" i="1"/>
  <c r="AY149" i="1"/>
  <c r="AX175" i="1"/>
  <c r="AX161" i="1" s="1"/>
  <c r="AX188" i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X471" i="1" s="1"/>
  <c r="AX453" i="1" s="1"/>
  <c r="AY72" i="1"/>
  <c r="AY81" i="1"/>
  <c r="AX416" i="1"/>
  <c r="AY494" i="1"/>
  <c r="AX403" i="1"/>
  <c r="AY502" i="1"/>
  <c r="AX436" i="1"/>
  <c r="AX35" i="1"/>
  <c r="AY372" i="1" l="1"/>
  <c r="AY287" i="1"/>
  <c r="AX287" i="1"/>
  <c r="AX222" i="1"/>
  <c r="AX187" i="1"/>
  <c r="AY187" i="1"/>
  <c r="AY118" i="1"/>
  <c r="AY117" i="1" s="1"/>
  <c r="AX118" i="1"/>
  <c r="AX117" i="1" s="1"/>
  <c r="AY40" i="1"/>
  <c r="AY7" i="1"/>
  <c r="AX8" i="1"/>
  <c r="AX7" i="1"/>
  <c r="AX372" i="1"/>
  <c r="AY477" i="1"/>
  <c r="AX477" i="1"/>
  <c r="AY186" i="1" l="1"/>
  <c r="AY539" i="1" s="1"/>
  <c r="AX186" i="1"/>
  <c r="AX539" i="1" s="1"/>
  <c r="AX540" i="1" s="1"/>
  <c r="AY184" i="1"/>
  <c r="AX184" i="1"/>
  <c r="AY540" i="1" l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<sst xmlns="http://schemas.openxmlformats.org/spreadsheetml/2006/main" count="1075" uniqueCount="1056">
  <si>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</si>
  <si>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</si>
  <si>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</si>
  <si>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</si>
  <si>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</si>
  <si>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</si>
  <si>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</si>
  <si>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</si>
  <si>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</si>
  <si>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</si>
  <si>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</si>
  <si>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</si>
  <si>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</si>
  <si>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</si>
  <si>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</si>
  <si>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</si>
  <si>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</si>
  <si>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</si>
  <si>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</si>
  <si>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</si>
  <si>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</si>
  <si>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</si>
  <si>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</si>
  <si>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</si>
  <si>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</si>
  <si>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</si>
  <si>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</si>
  <si>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</si>
  <si>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</si>
  <si>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</si>
  <si>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</si>
  <si>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</si>
  <si>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</si>
  <si>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</si>
  <si>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</si>
  <si>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</si>
  <si>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</si>
  <si>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</si>
  <si>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</si>
  <si>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</si>
  <si>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</si>
  <si>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</si>
  <si>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</si>
  <si>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</si>
  <si>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</si>
  <si>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</si>
  <si>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</si>
  <si>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</si>
  <si>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</si>
  <si>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</si>
  <si>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</si>
  <si>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</si>
  <si>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</si>
  <si>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</si>
  <si>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</si>
  <si>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</si>
  <si>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</si>
  <si>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</si>
  <si>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</si>
  <si>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</si>
  <si>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</si>
  <si>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</si>
  <si>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</si>
  <si>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</si>
  <si>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</si>
  <si>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</si>
  <si>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</si>
  <si>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</si>
  <si>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</si>
  <si>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</si>
  <si>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</si>
  <si>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</si>
  <si>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</si>
  <si>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</si>
  <si>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</si>
  <si>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</si>
  <si>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</si>
  <si>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</si>
  <si>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</si>
  <si>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</si>
  <si>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</si>
  <si>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</si>
  <si>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</si>
  <si>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</si>
  <si>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</si>
  <si>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</si>
  <si>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</si>
  <si>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</si>
  <si>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</si>
  <si>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</si>
  <si>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</si>
  <si>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</si>
  <si>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</si>
  <si>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</si>
  <si>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</si>
  <si>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</si>
  <si>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</si>
  <si>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</si>
  <si>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</si>
  <si>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</si>
  <si>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</si>
  <si>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</si>
  <si>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</si>
  <si>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</si>
  <si>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</si>
  <si>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</si>
  <si>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</si>
  <si>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</si>
  <si>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</si>
  <si>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</si>
  <si>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</si>
  <si>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</si>
  <si>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</si>
  <si>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</si>
  <si>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</si>
  <si>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</si>
  <si>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</si>
  <si>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</si>
  <si>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</si>
  <si>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</si>
  <si>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</si>
  <si>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</si>
  <si>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</si>
  <si>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</si>
  <si>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</si>
  <si>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</si>
  <si>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</si>
  <si>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</si>
  <si>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</si>
  <si>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</si>
  <si>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</si>
  <si>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</si>
  <si>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</si>
  <si>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</si>
  <si>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</si>
  <si>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</si>
  <si>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</si>
  <si>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</si>
  <si>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</si>
  <si>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</si>
  <si>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</si>
  <si>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</si>
  <si>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</si>
  <si>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</si>
  <si>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</si>
  <si>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</si>
  <si>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</si>
  <si>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</si>
  <si>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</si>
  <si>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</si>
  <si>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</si>
  <si>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</si>
  <si>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</si>
  <si>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</si>
  <si>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</si>
  <si>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</si>
  <si>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</si>
  <si>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</si>
  <si>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</si>
  <si>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</si>
  <si>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</si>
  <si>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</si>
  <si>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</si>
  <si>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</si>
  <si>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</si>
  <si>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</si>
  <si>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</si>
  <si>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</si>
  <si>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</si>
  <si>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</si>
  <si>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</si>
  <si>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</si>
  <si>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</si>
  <si>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</si>
  <si>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</si>
  <si>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</si>
  <si>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</si>
  <si>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</si>
  <si>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</si>
  <si>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</si>
  <si>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</si>
  <si>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</si>
  <si>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</si>
  <si>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</si>
  <si>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</si>
  <si>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</si>
  <si>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</si>
  <si>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</si>
  <si>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</si>
  <si>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</si>
  <si>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</si>
  <si>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</si>
  <si>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</si>
  <si>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</si>
  <si>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</si>
  <si>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</si>
  <si>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</si>
  <si>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</si>
  <si>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</si>
  <si>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</si>
  <si>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</si>
  <si>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</si>
  <si>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</si>
  <si>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</si>
  <si>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</si>
  <si>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</si>
  <si>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</si>
  <si>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</si>
  <si>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</si>
  <si>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</si>
  <si>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</si>
  <si>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</si>
  <si>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</si>
  <si>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</si>
  <si>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</si>
  <si>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</si>
  <si>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</si>
  <si>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</si>
  <si>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</si>
  <si>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</si>
  <si>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</si>
  <si>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</si>
  <si>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</si>
  <si>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</si>
  <si>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</si>
  <si>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</si>
  <si>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</si>
  <si>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</si>
  <si>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</si>
  <si>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</si>
  <si>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</si>
  <si>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</si>
  <si>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</si>
  <si>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</si>
  <si>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</si>
  <si>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</si>
  <si>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</si>
  <si>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</si>
  <si>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</si>
  <si>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</si>
  <si>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</si>
  <si>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</si>
  <si>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</si>
  <si>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</si>
  <si>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</si>
  <si>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</si>
  <si>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</si>
  <si>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</si>
  <si>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</si>
  <si>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</si>
  <si>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</si>
  <si>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</si>
  <si>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</si>
  <si>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</si>
  <si>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</si>
  <si>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</si>
  <si>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</si>
  <si>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</si>
  <si>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</si>
  <si>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</si>
  <si>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</si>
  <si>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</si>
  <si>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</si>
  <si>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</si>
  <si>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</si>
  <si>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</si>
  <si>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</si>
  <si>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</si>
  <si>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</si>
  <si>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</si>
  <si>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</si>
  <si>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</si>
  <si>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</si>
  <si>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</si>
  <si>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</si>
  <si>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</si>
  <si>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</si>
  <si>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</si>
  <si>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</si>
  <si>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</si>
  <si>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</si>
  <si>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</si>
  <si>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</si>
  <si>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</si>
  <si>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</si>
  <si>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</si>
  <si>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</si>
  <si>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</si>
  <si>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</si>
  <si>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</si>
  <si>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</si>
  <si>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</si>
  <si>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</si>
  <si>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</si>
  <si>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</si>
  <si>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</si>
  <si>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</si>
  <si>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</si>
  <si>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</si>
  <si>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</si>
  <si>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</si>
  <si>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</si>
  <si>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</si>
  <si>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</si>
  <si>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</si>
  <si>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</si>
  <si>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</si>
  <si>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</si>
  <si>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</si>
  <si>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</si>
  <si>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</si>
  <si>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</si>
  <si>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</si>
  <si>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</si>
  <si>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</si>
  <si>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</si>
  <si>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</si>
  <si>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</si>
  <si>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</si>
  <si>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</si>
  <si>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</si>
  <si>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</si>
  <si>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</si>
  <si>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</si>
  <si>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</si>
  <si>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</si>
  <si>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</si>
  <si>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</si>
  <si>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</si>
  <si>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</si>
  <si>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</si>
  <si>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</si>
  <si>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</si>
  <si>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</si>
  <si>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</si>
  <si>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</si>
  <si>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</si>
  <si>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</si>
  <si>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</si>
  <si>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</si>
  <si>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</si>
  <si>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</si>
  <si>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</si>
  <si>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</si>
  <si>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</si>
  <si>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</si>
  <si>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</si>
  <si>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</si>
  <si>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</si>
  <si>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</si>
  <si>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</si>
  <si>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</si>
  <si>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</si>
  <si>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</si>
  <si>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</si>
  <si>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</si>
  <si>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</si>
  <si>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</si>
  <si>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</si>
  <si>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</si>
  <si>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</si>
  <si>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</si>
  <si>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</si>
  <si>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</si>
  <si>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</si>
  <si>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</si>
  <si>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</si>
  <si>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</si>
  <si>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</si>
  <si>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</si>
  <si>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</si>
  <si>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</si>
  <si>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</si>
  <si>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</si>
  <si>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</si>
  <si>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</si>
  <si>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</si>
  <si>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</si>
  <si>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</si>
  <si>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</si>
  <si>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</si>
  <si>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</si>
  <si>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</si>
  <si>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</si>
  <si>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</si>
  <si>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</si>
  <si>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</si>
  <si>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</si>
  <si>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</si>
  <si>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</si>
  <si>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</si>
  <si>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</si>
  <si>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</si>
  <si>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</si>
  <si>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</si>
  <si>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</si>
  <si>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</si>
  <si>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</si>
  <si>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</si>
  <si>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</si>
  <si>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</si>
  <si>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</si>
  <si>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</si>
  <si>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</si>
  <si>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</si>
  <si>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</si>
  <si>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</si>
  <si>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</si>
  <si>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</si>
  <si>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</si>
  <si>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</si>
  <si>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</si>
  <si>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</si>
  <si>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</si>
  <si>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</si>
  <si>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</si>
  <si>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</si>
  <si>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</si>
  <si>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</si>
  <si>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</si>
  <si>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</si>
  <si>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</si>
  <si>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</si>
  <si>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</si>
  <si>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</si>
  <si>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</si>
  <si>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</si>
  <si>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</si>
  <si>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</si>
  <si>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</si>
  <si>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</si>
  <si>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</si>
  <si>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</si>
  <si>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</si>
  <si>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</si>
  <si>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</si>
  <si>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</si>
  <si>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</si>
  <si>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</si>
  <si>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</si>
  <si>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</si>
  <si>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</si>
  <si>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</si>
  <si>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</si>
  <si>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</si>
  <si>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</si>
  <si>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</si>
  <si>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</si>
  <si>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</si>
  <si>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</si>
  <si>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</si>
  <si>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</si>
  <si>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</si>
  <si>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</si>
  <si>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</si>
  <si>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</si>
  <si>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</si>
  <si>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</si>
  <si>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</si>
  <si>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</si>
  <si>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</si>
  <si>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</si>
  <si>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</si>
  <si>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</si>
  <si>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</si>
  <si>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</si>
  <si>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</si>
  <si>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</si>
  <si>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</si>
  <si>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</si>
  <si>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</si>
  <si>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</si>
  <si>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</si>
  <si>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</si>
  <si>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</si>
  <si>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</si>
  <si>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</si>
  <si>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</si>
  <si>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</si>
  <si>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</si>
  <si>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</si>
  <si>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</si>
  <si>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</si>
  <si>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</si>
  <si>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</si>
  <si>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</si>
  <si>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</si>
  <si>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</si>
  <si>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</si>
  <si>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</si>
  <si>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</si>
  <si>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</si>
  <si>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</si>
  <si>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</si>
  <si>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</si>
  <si>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</si>
  <si>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</si>
  <si>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</si>
  <si>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</si>
  <si>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</si>
  <si>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</si>
  <si>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</si>
  <si>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</si>
  <si>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</si>
  <si>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</si>
  <si>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</si>
  <si>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</si>
  <si>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</si>
  <si>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</si>
  <si>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</si>
  <si>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</si>
  <si>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</si>
  <si>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</si>
  <si>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</si>
  <si>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</si>
  <si>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</si>
  <si>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</si>
  <si>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</si>
  <si>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</si>
  <si>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</si>
  <si>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</si>
  <si>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</si>
  <si>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</si>
  <si>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</si>
  <si>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</si>
  <si>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</si>
  <si>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</si>
  <si>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</si>
  <si>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</si>
  <si>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</si>
  <si>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</si>
  <si>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</si>
  <si>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</si>
  <si>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</si>
  <si>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</si>
  <si>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</si>
  <si>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</si>
  <si>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</si>
  <si>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</si>
  <si>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</si>
  <si>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</si>
  <si>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</si>
  <si>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</si>
  <si>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</si>
  <si>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</si>
  <si>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</si>
  <si>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</si>
  <si>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</si>
  <si>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</si>
  <si>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</si>
  <si>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</si>
  <si>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</si>
  <si>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</si>
  <si>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</si>
  <si>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</si>
  <si>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</si>
  <si>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</si>
  <si>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</si>
  <si>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</si>
  <si>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</si>
  <si>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</si>
  <si>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</si>
  <si>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</si>
  <si>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</si>
  <si>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</si>
  <si>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</si>
  <si>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</si>
  <si>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</si>
  <si>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</si>
  <si>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</si>
  <si>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</si>
  <si>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</si>
  <si>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</si>
  <si>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</si>
  <si>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</si>
  <si>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</si>
  <si>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</si>
  <si>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</si>
  <si>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</si>
  <si>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</si>
  <si>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</si>
  <si>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</si>
  <si>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</si>
  <si>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</si>
  <si>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</si>
  <si>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</si>
  <si>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</si>
  <si>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</si>
  <si>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</si>
  <si>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</si>
  <si>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</si>
  <si>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</si>
  <si>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</si>
  <si>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</si>
  <si>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</si>
  <si>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</si>
  <si>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</si>
  <si>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</si>
  <si>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</si>
  <si>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</si>
  <si>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</si>
  <si>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</si>
  <si>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</si>
  <si>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</si>
  <si>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</si>
  <si>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</si>
  <si>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</si>
  <si>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</si>
  <si>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</si>
  <si>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</si>
  <si>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</si>
  <si>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</si>
  <si>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</si>
  <si>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</si>
  <si>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</si>
  <si>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</si>
  <si>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</si>
  <si>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</si>
  <si>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</si>
  <si>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</si>
  <si>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</si>
  <si>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</si>
  <si>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</si>
  <si>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</si>
  <si>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</si>
  <si>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</si>
  <si>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</si>
  <si>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</si>
  <si>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</si>
  <si>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</si>
  <si>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</si>
  <si>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</si>
  <si>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</si>
  <si>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</si>
  <si>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</si>
  <si>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</si>
  <si>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</si>
  <si>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</si>
  <si>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</si>
  <si>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</si>
  <si>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</si>
  <si>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</si>
  <si>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</si>
  <si>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</si>
  <si>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</si>
  <si>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</si>
  <si>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</si>
  <si>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</si>
  <si>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</si>
  <si>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</si>
  <si>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</si>
  <si>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</si>
  <si>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</si>
  <si>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</si>
  <si>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</si>
  <si>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</si>
  <si>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</si>
  <si>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</si>
  <si>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</si>
  <si>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</si>
  <si>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</si>
  <si>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</si>
  <si>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</si>
  <si>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</si>
  <si>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</si>
  <si>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</si>
  <si>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</si>
  <si>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</si>
  <si>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</si>
  <si>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</si>
  <si>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</si>
  <si>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</si>
  <si>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</si>
  <si>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</si>
  <si>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</si>
  <si>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</si>
  <si>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</si>
  <si>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</si>
  <si>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</si>
  <si>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</si>
  <si>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</si>
  <si>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</si>
  <si>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</si>
  <si>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</si>
  <si>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</si>
  <si>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</si>
  <si>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</si>
  <si>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</si>
  <si>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</si>
  <si>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</si>
  <si>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</si>
  <si>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</si>
  <si>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</si>
  <si>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</si>
  <si>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</si>
  <si>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</si>
  <si>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</si>
  <si>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</si>
  <si>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</si>
  <si>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</si>
  <si>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</si>
  <si>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</si>
  <si>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</si>
  <si>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</si>
  <si>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</si>
  <si>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</si>
  <si>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</si>
  <si>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</si>
  <si>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</si>
  <si>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</si>
  <si>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</si>
  <si>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</si>
  <si>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</si>
  <si>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</si>
  <si>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</si>
  <si>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</si>
  <si>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</si>
  <si>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</si>
  <si>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</si>
  <si>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</si>
  <si>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</si>
  <si>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</si>
  <si>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</si>
  <si>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</si>
  <si>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</si>
  <si>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</si>
  <si>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</si>
  <si>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</si>
  <si>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</si>
  <si>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</si>
  <si>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</si>
  <si>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</si>
  <si>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</si>
  <si>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</si>
  <si>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</si>
  <si>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</si>
  <si>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</si>
  <si>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</si>
  <si>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</si>
  <si>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</si>
  <si>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</si>
  <si>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</si>
  <si>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</si>
  <si>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</si>
  <si>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</si>
  <si>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</si>
  <si>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</si>
  <si>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</si>
  <si>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</si>
  <si>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</si>
  <si>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</si>
  <si>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</si>
  <si>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</si>
  <si>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</si>
  <si>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</si>
  <si>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</si>
  <si>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</si>
  <si>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</si>
  <si>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</si>
  <si>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</si>
  <si>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</si>
  <si>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</si>
  <si>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</si>
  <si>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</si>
  <si>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</si>
  <si>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</si>
  <si>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</si>
  <si>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</si>
  <si>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</si>
  <si>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</si>
  <si>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</si>
  <si>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</si>
  <si>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</si>
  <si>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</si>
  <si>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</si>
  <si>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</si>
  <si>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</si>
  <si>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</si>
  <si>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</si>
  <si>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</si>
  <si>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</si>
  <si>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</si>
  <si>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</si>
  <si>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</si>
  <si>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</si>
  <si>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</si>
  <si>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</si>
  <si>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</si>
  <si>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</si>
  <si>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</si>
  <si>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</si>
  <si>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</si>
  <si>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</si>
  <si>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</si>
  <si>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</si>
  <si>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</si>
  <si>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</si>
  <si>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</si>
  <si>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</si>
  <si>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</si>
  <si>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</si>
  <si>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</si>
  <si>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</si>
  <si>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</si>
  <si>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</si>
  <si>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</si>
  <si>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</si>
  <si>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</si>
  <si>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</si>
  <si>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</si>
  <si>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</si>
  <si>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</si>
  <si>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</si>
  <si>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</si>
  <si>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</si>
  <si>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</si>
  <si>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</si>
  <si>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</si>
  <si>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</si>
  <si>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</si>
  <si>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</si>
  <si>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</si>
  <si>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</si>
  <si>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</si>
  <si>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</si>
  <si>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</si>
  <si>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</si>
  <si>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</si>
  <si>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</si>
  <si>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</si>
  <si>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</si>
  <si>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</si>
  <si>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</si>
  <si>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</si>
  <si>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</si>
  <si>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</si>
  <si>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</si>
  <si>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</si>
  <si>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</si>
  <si>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</si>
  <si>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</si>
  <si>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</si>
  <si>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</si>
  <si>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</si>
  <si>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</si>
  <si>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</si>
  <si>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</si>
  <si>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</si>
  <si>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</si>
  <si>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</si>
  <si>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</si>
  <si>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</si>
  <si>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</si>
  <si>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</si>
  <si>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</si>
  <si>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</si>
  <si>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</si>
  <si>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</si>
  <si>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</si>
  <si>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</si>
  <si>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</si>
  <si>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</si>
  <si>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</si>
  <si>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</si>
  <si>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</si>
  <si>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</si>
  <si>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</si>
  <si>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</si>
  <si>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</si>
  <si>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</si>
  <si>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</si>
  <si>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</si>
  <si>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</si>
  <si>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</si>
  <si>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</si>
  <si>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</si>
  <si>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</si>
  <si>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</si>
  <si>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</si>
  <si>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</si>
  <si>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</si>
  <si>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</si>
  <si>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</si>
  <si>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</si>
  <si>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</si>
  <si>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</si>
  <si>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</si>
  <si>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</si>
  <si>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</si>
  <si>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</si>
  <si>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</si>
  <si>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</si>
  <si>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</si>
  <si>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</si>
  <si>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</si>
  <si>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</si>
  <si>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</si>
  <si>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</si>
  <si>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</si>
  <si>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</si>
  <si>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</si>
  <si>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</si>
  <si>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</si>
  <si>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</si>
  <si>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</si>
  <si>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</si>
  <si>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</si>
  <si>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</si>
  <si>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</si>
  <si>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</si>
  <si>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</si>
  <si>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</si>
  <si>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</si>
  <si>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</si>
  <si>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</si>
  <si>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</si>
  <si>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</si>
  <si>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</si>
  <si>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</si>
  <si>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</si>
  <si>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</si>
  <si>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</si>
  <si>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</si>
  <si>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</si>
  <si>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</si>
  <si>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</si>
  <si>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</si>
  <si>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</si>
  <si>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</si>
  <si>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</si>
  <si>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</si>
  <si>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</si>
  <si>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</si>
  <si>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</si>
  <si>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</si>
  <si>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</si>
  <si>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</si>
  <si>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</si>
  <si>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</si>
  <si>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</si>
  <si>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</si>
  <si>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</si>
  <si>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</si>
  <si>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</si>
  <si>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</si>
  <si>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</si>
  <si>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</si>
  <si>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</si>
  <si>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</si>
  <si>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</si>
  <si>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</si>
  <si>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</si>
  <si>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</si>
  <si>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</si>
  <si>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</si>
  <si>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</si>
  <si>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</si>
  <si>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</si>
  <si>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</si>
  <si>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</si>
  <si>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</si>
  <si>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</si>
  <si>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</si>
  <si>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</si>
  <si>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</si>
  <si>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</si>
  <si>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</si>
  <si>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</si>
  <si>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</si>
  <si>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</si>
  <si>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</si>
  <si>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</si>
  <si>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</si>
  <si>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</si>
  <si>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</si>
  <si>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</si>
  <si>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</si>
  <si>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</si>
  <si>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</si>
  <si>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</si>
  <si>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</si>
  <si>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</si>
  <si>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</si>
  <si>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</si>
  <si>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</si>
  <si>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</si>
  <si>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</si>
  <si>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</si>
  <si>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</si>
  <si>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</si>
  <si>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</si>
  <si>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</si>
  <si>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</si>
  <si>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</si>
  <si>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</si>
  <si>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</si>
  <si>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</si>
  <si>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</si>
  <si>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</si>
  <si>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</si>
  <si>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</si>
  <si>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</si>
  <si>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</si>
  <si>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</si>
  <si>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</si>
  <si>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</si>
  <si>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</si>
  <si>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</si>
  <si>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</si>
  <si>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</si>
  <si>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</si>
  <si>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</si>
  <si>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</si>
  <si>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</si>
  <si>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</si>
  <si>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</si>
  <si>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</si>
  <si>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</si>
  <si>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</si>
  <si>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</si>
  <si>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</si>
  <si>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</si>
  <si>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</si>
  <si>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</si>
  <si>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</si>
  <si>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</si>
  <si>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</si>
  <si>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</si>
  <si>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</si>
  <si>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</si>
  <si>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</si>
  <si>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</si>
  <si>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</si>
  <si>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</si>
  <si>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</si>
  <si>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</si>
  <si>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</si>
  <si>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</si>
  <si>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</si>
  <si>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</si>
  <si>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</si>
  <si>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</si>
  <si>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</si>
  <si>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</si>
  <si>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</si>
  <si>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</si>
  <si>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</si>
  <si>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</si>
  <si>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</si>
  <si>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SAN JUAN DE LOS LAGOS</t>
  </si>
  <si>
    <t>DEL 1 AL 31 DE MAYO DE 2023</t>
  </si>
  <si>
    <t>LIC. ALEJANDRO DE ANDA LOZANO</t>
  </si>
  <si>
    <t>L.C.P. SIXTO ALEJANDRO VILLALOBOS CRUZ</t>
  </si>
  <si>
    <t>PRESIDENTE MUNICIPAL</t>
  </si>
  <si>
    <t>ENCARGADO DE LA HACIENDA PUBLICA MUNICIPAL</t>
  </si>
  <si>
    <t>ASEJ2023-05-22-08-2023-1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</si>
</sst>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indent="1"/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1" fillId="0" borderId="4" xfId="0" applyFont="1" applyFill="1" applyBorder="1" applyAlignment="1" applyProtection="1">
      <alignment horizontal="left" indent="3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/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0"/>
      <c r="B1" s="50" t="s">
        <v>1049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21" x14ac:dyDescent="0.35">
      <c r="A2" s="41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8.75" x14ac:dyDescent="0.3">
      <c r="A3" s="42"/>
      <c r="B3" s="52" t="s">
        <v>1050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88126889.819999993</v>
      </c>
      <c r="AY7" s="13">
        <f>AY8+AY29+AY35+AY40+AY72+AY81+AY102</f>
        <v>104848224.19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25855732.879999999</v>
      </c>
      <c r="AY8" s="15">
        <f>AY9+AY11+AY15+AY16+AY17+AY18+AY19+AY25+AY27</f>
        <v>34179885.219999999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25247247.309999999</v>
      </c>
      <c r="AY11" s="17">
        <f>SUM(AY12:AY14)</f>
        <v>33273294.460000001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18581572.43</v>
      </c>
      <c r="AY12" s="20">
        <v>17980041.34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5412950.1799999997</v>
      </c>
      <c r="AY13" s="20">
        <v>12885335.359999999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1252724.7</v>
      </c>
      <c r="AY14" s="20">
        <v>2407917.7599999998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608485.56999999995</v>
      </c>
      <c r="AY19" s="17">
        <f>SUM(AY20:AY24)</f>
        <v>906590.75999999989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559773.35</v>
      </c>
      <c r="AY20" s="20">
        <v>820824.71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36161.61</v>
      </c>
      <c r="AY22" s="20">
        <v>63246.69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12550.61</v>
      </c>
      <c r="AY23" s="20">
        <v>22519.360000000001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53176433.609999999</v>
      </c>
      <c r="AY40" s="15">
        <f>AY41+AY46+AY47+AY62+AY68+AY70</f>
        <v>54336266.840000004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2998325</v>
      </c>
      <c r="AY41" s="17">
        <f>SUM(AY42:AY45)</f>
        <v>5262667.67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2533816</v>
      </c>
      <c r="AY42" s="20">
        <v>4114762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134282</v>
      </c>
      <c r="AY43" s="20">
        <v>512703.5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171127</v>
      </c>
      <c r="AY44" s="20">
        <v>351201.17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159100</v>
      </c>
      <c r="AY45" s="20">
        <v>284001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49371620.75</v>
      </c>
      <c r="AY47" s="17">
        <f>SUM(AY48:AY61)</f>
        <v>47244658.829999998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1908097.31</v>
      </c>
      <c r="AY48" s="20">
        <v>1925524.52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807397.95</v>
      </c>
      <c r="AY49" s="20">
        <v>740054.03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611379.56000000006</v>
      </c>
      <c r="AY50" s="20">
        <v>2041181.58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20106</v>
      </c>
      <c r="AY52" s="20">
        <v>50248.5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2084934.51</v>
      </c>
      <c r="AY53" s="20">
        <v>668629.98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6000</v>
      </c>
      <c r="AY54" s="20">
        <v>13480.42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59551</v>
      </c>
      <c r="AY55" s="20">
        <v>38025.39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1516482.76</v>
      </c>
      <c r="AY56" s="20">
        <v>1630343.99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40184937.310000002</v>
      </c>
      <c r="AY57" s="20">
        <v>35065779.240000002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632434.79</v>
      </c>
      <c r="AY58" s="20">
        <v>1834981.3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19687.689999999999</v>
      </c>
      <c r="AY59" s="20">
        <v>28426.65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1237477.25</v>
      </c>
      <c r="AY60" s="20">
        <v>2526301.56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283134.62</v>
      </c>
      <c r="AY61" s="20">
        <v>681681.67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806487.86</v>
      </c>
      <c r="AY62" s="17">
        <f>SUM(AY63:AY67)</f>
        <v>1828940.34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756328</v>
      </c>
      <c r="AY63" s="20">
        <v>1716663.34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50159.86</v>
      </c>
      <c r="AY67" s="20">
        <v>112277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3715491.45</v>
      </c>
      <c r="AY72" s="15">
        <f>AY73+AY76+AY77+AY78+AY80</f>
        <v>6652655.0999999996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3715491.45</v>
      </c>
      <c r="AY73" s="17">
        <f>SUM(AY74:AY75)</f>
        <v>6652655.0999999996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1762469.87</v>
      </c>
      <c r="AY74" s="20">
        <v>2997327.08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1953021.58</v>
      </c>
      <c r="AY75" s="20">
        <v>3655328.02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5379231.8799999999</v>
      </c>
      <c r="AY81" s="15">
        <f>AY82+AY83+AY85+AY87+AY89+AY91+AY93+AY94+AY100</f>
        <v>9679417.0299999993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5379231.8799999999</v>
      </c>
      <c r="AY83" s="17">
        <f>SUM(AY84)</f>
        <v>9679417.0299999993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5379231.8799999999</v>
      </c>
      <c r="AY84" s="20">
        <v>9679417.0299999993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s="47" customFormat="1" x14ac:dyDescent="0.25">
      <c r="A114" s="43">
        <v>41900</v>
      </c>
      <c r="B114" s="44" t="s">
        <v>205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6">
        <f>AX115+AX116</f>
        <v>0</v>
      </c>
      <c r="AY114" s="46">
        <f>AY115+AY116</f>
        <v>0</v>
      </c>
      <c r="AZ114" s="46">
        <f>AZ115+AZ117+AZ118+AZ120+AZ121+AZ122+AZ123+AZ125</f>
        <v>0</v>
      </c>
    </row>
    <row r="115" spans="1:52" s="47" customFormat="1" x14ac:dyDescent="0.25">
      <c r="A115" s="43">
        <v>41910</v>
      </c>
      <c r="B115" s="48" t="s">
        <v>206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9">
        <v>0</v>
      </c>
      <c r="AY115" s="49">
        <v>0</v>
      </c>
    </row>
    <row r="116" spans="1:52" s="47" customFormat="1" x14ac:dyDescent="0.25">
      <c r="A116" s="43">
        <v>41920</v>
      </c>
      <c r="B116" s="48" t="s">
        <v>207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9">
        <v>0</v>
      </c>
      <c r="AY116" s="49">
        <v>0</v>
      </c>
    </row>
    <row r="117" spans="1:52" ht="15.75" x14ac:dyDescent="0.25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107008446.91</v>
      </c>
      <c r="AY117" s="13">
        <f>AY118+AY149</f>
        <v>226273423.56999999</v>
      </c>
    </row>
    <row r="118" spans="1:52" x14ac:dyDescent="0.25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107008446.91</v>
      </c>
      <c r="AY118" s="15">
        <f>AY119+AY132+AY135+AY140+AY146</f>
        <v>226273423.56999999</v>
      </c>
    </row>
    <row r="119" spans="1:52" x14ac:dyDescent="0.25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69205404.370000005</v>
      </c>
      <c r="AY119" s="17">
        <f>SUM(AY120:AY131)</f>
        <v>148914508.67000002</v>
      </c>
    </row>
    <row r="120" spans="1:52" x14ac:dyDescent="0.25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43638450.07</v>
      </c>
      <c r="AY120" s="20">
        <v>94070022.700000003</v>
      </c>
    </row>
    <row r="121" spans="1:52" x14ac:dyDescent="0.25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9313776.4800000004</v>
      </c>
      <c r="AY121" s="20">
        <v>21748632.41</v>
      </c>
    </row>
    <row r="122" spans="1:52" x14ac:dyDescent="0.25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1853535.92</v>
      </c>
      <c r="AY122" s="20">
        <v>4006703</v>
      </c>
    </row>
    <row r="123" spans="1:52" x14ac:dyDescent="0.25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2" x14ac:dyDescent="0.25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 x14ac:dyDescent="0.25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1353095.88</v>
      </c>
      <c r="AY125" s="20">
        <v>2632800.04</v>
      </c>
    </row>
    <row r="126" spans="1:52" x14ac:dyDescent="0.25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 x14ac:dyDescent="0.25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 x14ac:dyDescent="0.25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980519.21</v>
      </c>
      <c r="AY128" s="20">
        <v>1973379.29</v>
      </c>
    </row>
    <row r="129" spans="1:51" x14ac:dyDescent="0.25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445898.04</v>
      </c>
      <c r="AY129" s="20">
        <v>1262142.56</v>
      </c>
    </row>
    <row r="130" spans="1:51" x14ac:dyDescent="0.25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11620128.77</v>
      </c>
      <c r="AY131" s="20">
        <v>23220828.670000002</v>
      </c>
    </row>
    <row r="132" spans="1:51" x14ac:dyDescent="0.25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36144754.380000003</v>
      </c>
      <c r="AY132" s="17">
        <f>SUM(AY133:AY134)</f>
        <v>69891563.879999995</v>
      </c>
    </row>
    <row r="133" spans="1:51" x14ac:dyDescent="0.25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9276253.2400000002</v>
      </c>
      <c r="AY133" s="20">
        <v>15989789.92</v>
      </c>
    </row>
    <row r="134" spans="1:51" x14ac:dyDescent="0.25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26868501.140000001</v>
      </c>
      <c r="AY134" s="20">
        <v>53901773.960000001</v>
      </c>
    </row>
    <row r="135" spans="1:51" x14ac:dyDescent="0.25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117401.38</v>
      </c>
      <c r="AY135" s="17">
        <f>SUM(AY136:AY139)</f>
        <v>4150106.57</v>
      </c>
    </row>
    <row r="136" spans="1:51" x14ac:dyDescent="0.25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117401.38</v>
      </c>
      <c r="AY139" s="20">
        <v>4150106.57</v>
      </c>
    </row>
    <row r="140" spans="1:51" x14ac:dyDescent="0.25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1540886.78</v>
      </c>
      <c r="AY140" s="17">
        <f>SUM(AY141:AY145)</f>
        <v>3117243.4499999997</v>
      </c>
    </row>
    <row r="141" spans="1:51" x14ac:dyDescent="0.25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41.38</v>
      </c>
      <c r="AY141" s="20">
        <v>35.18</v>
      </c>
    </row>
    <row r="142" spans="1:51" x14ac:dyDescent="0.25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186416.7</v>
      </c>
      <c r="AY142" s="20">
        <v>424130.41</v>
      </c>
    </row>
    <row r="143" spans="1:51" x14ac:dyDescent="0.25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1354428.7</v>
      </c>
      <c r="AY143" s="20">
        <v>2693077.86</v>
      </c>
    </row>
    <row r="144" spans="1:51" x14ac:dyDescent="0.25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200001</v>
      </c>
    </row>
    <row r="147" spans="1:51" x14ac:dyDescent="0.25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200001</v>
      </c>
    </row>
    <row r="148" spans="1:51" x14ac:dyDescent="0.25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57" t="s">
        <v>342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27">
        <f>AX7+AX117+AX161</f>
        <v>195135336.72999999</v>
      </c>
      <c r="AY184" s="27">
        <f>AY7+AY117+AY161</f>
        <v>331121647.75999999</v>
      </c>
    </row>
    <row r="185" spans="1:52" ht="18.75" x14ac:dyDescent="0.25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111405923.09999999</v>
      </c>
      <c r="AY186" s="13">
        <f>AY187+AY222+AY287</f>
        <v>262419688.90999997</v>
      </c>
    </row>
    <row r="187" spans="1:52" x14ac:dyDescent="0.25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44658723.719999999</v>
      </c>
      <c r="AY187" s="15">
        <f>AY188+AY193+AY198+AY207+AY212+AY219</f>
        <v>110135093.29999998</v>
      </c>
    </row>
    <row r="188" spans="1:52" x14ac:dyDescent="0.25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19668022.09</v>
      </c>
      <c r="AY188" s="17">
        <f>SUM(AY189:AY192)</f>
        <v>44582303.840000004</v>
      </c>
    </row>
    <row r="189" spans="1:52" x14ac:dyDescent="0.25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2048082</v>
      </c>
      <c r="AY189" s="20">
        <v>4867628.46</v>
      </c>
    </row>
    <row r="190" spans="1:52" x14ac:dyDescent="0.25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17619940.09</v>
      </c>
      <c r="AY191" s="20">
        <v>39714675.380000003</v>
      </c>
    </row>
    <row r="192" spans="1:52" x14ac:dyDescent="0.25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19843396.300000001</v>
      </c>
      <c r="AY193" s="17">
        <f>SUM(AY194:AY197)</f>
        <v>45173215.100000001</v>
      </c>
    </row>
    <row r="194" spans="1:51" x14ac:dyDescent="0.25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147552.64000000001</v>
      </c>
      <c r="AY194" s="20">
        <v>877269.88</v>
      </c>
    </row>
    <row r="195" spans="1:51" x14ac:dyDescent="0.25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19695843.66</v>
      </c>
      <c r="AY195" s="20">
        <v>44295945.219999999</v>
      </c>
    </row>
    <row r="196" spans="1:51" x14ac:dyDescent="0.25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4333693.2299999995</v>
      </c>
      <c r="AY198" s="17">
        <f>SUM(AY199:AY206)</f>
        <v>18799996.789999999</v>
      </c>
    </row>
    <row r="199" spans="1:51" x14ac:dyDescent="0.25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23910.93</v>
      </c>
      <c r="AY200" s="20">
        <v>12258844.029999999</v>
      </c>
    </row>
    <row r="201" spans="1:51" x14ac:dyDescent="0.25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4309782.3</v>
      </c>
      <c r="AY201" s="20">
        <v>6541152.7599999998</v>
      </c>
    </row>
    <row r="202" spans="1:51" x14ac:dyDescent="0.25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813612.1</v>
      </c>
      <c r="AY212" s="17">
        <f>SUM(AY213:AY218)</f>
        <v>1541775.94</v>
      </c>
    </row>
    <row r="213" spans="1:51" x14ac:dyDescent="0.25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661187.62</v>
      </c>
      <c r="AY214" s="20">
        <v>1298719.74</v>
      </c>
    </row>
    <row r="215" spans="1:51" x14ac:dyDescent="0.25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152424.48000000001</v>
      </c>
      <c r="AY216" s="20">
        <v>243056.2</v>
      </c>
    </row>
    <row r="217" spans="1:51" x14ac:dyDescent="0.25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 x14ac:dyDescent="0.25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37801.629999999997</v>
      </c>
    </row>
    <row r="220" spans="1:51" x14ac:dyDescent="0.25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37801.629999999997</v>
      </c>
    </row>
    <row r="221" spans="1:51" x14ac:dyDescent="0.25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30719732.440000001</v>
      </c>
      <c r="AY222" s="15">
        <f>AY223+AY232+AY236+AY246+AY256+AY264+AY267+AY273+AY277</f>
        <v>68911370.430000007</v>
      </c>
    </row>
    <row r="223" spans="1:51" x14ac:dyDescent="0.25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1679458.19</v>
      </c>
      <c r="AY223" s="17">
        <f>SUM(AY224:AY231)</f>
        <v>3471859.7800000003</v>
      </c>
    </row>
    <row r="224" spans="1:51" x14ac:dyDescent="0.25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473304.08</v>
      </c>
      <c r="AY224" s="20">
        <v>1159119.3799999999</v>
      </c>
    </row>
    <row r="225" spans="1:51" x14ac:dyDescent="0.25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344195.76</v>
      </c>
      <c r="AY225" s="20">
        <v>873677.45</v>
      </c>
    </row>
    <row r="226" spans="1:51" x14ac:dyDescent="0.25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320715</v>
      </c>
      <c r="AY227" s="20">
        <v>457513.15</v>
      </c>
    </row>
    <row r="228" spans="1:51" x14ac:dyDescent="0.25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17325</v>
      </c>
      <c r="AY228" s="20">
        <v>0</v>
      </c>
    </row>
    <row r="229" spans="1:51" x14ac:dyDescent="0.25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313518.34999999998</v>
      </c>
      <c r="AY229" s="20">
        <v>751949.8</v>
      </c>
    </row>
    <row r="230" spans="1:51" x14ac:dyDescent="0.25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210400</v>
      </c>
      <c r="AY231" s="20">
        <v>229600</v>
      </c>
    </row>
    <row r="232" spans="1:51" x14ac:dyDescent="0.25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1348575.01</v>
      </c>
      <c r="AY232" s="17">
        <f>SUM(AY233:AY235)</f>
        <v>3830342.44</v>
      </c>
    </row>
    <row r="233" spans="1:51" x14ac:dyDescent="0.25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1304869.68</v>
      </c>
      <c r="AY233" s="20">
        <v>3711107.94</v>
      </c>
    </row>
    <row r="234" spans="1:51" x14ac:dyDescent="0.25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43705.33</v>
      </c>
      <c r="AY234" s="20">
        <v>90849.9</v>
      </c>
    </row>
    <row r="235" spans="1:51" x14ac:dyDescent="0.25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28384.6</v>
      </c>
    </row>
    <row r="236" spans="1:51" x14ac:dyDescent="0.25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7046246.4900000002</v>
      </c>
      <c r="AY246" s="17">
        <f>SUM(AY247:AY255)</f>
        <v>18076835.319999997</v>
      </c>
    </row>
    <row r="247" spans="1:51" x14ac:dyDescent="0.25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25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109726.47</v>
      </c>
    </row>
    <row r="249" spans="1:51" x14ac:dyDescent="0.25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25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0</v>
      </c>
    </row>
    <row r="251" spans="1:51" x14ac:dyDescent="0.25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7046246.4900000002</v>
      </c>
      <c r="AY252" s="20">
        <v>17937250.449999999</v>
      </c>
    </row>
    <row r="253" spans="1:51" x14ac:dyDescent="0.25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29858.400000000001</v>
      </c>
    </row>
    <row r="254" spans="1:51" x14ac:dyDescent="0.25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25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0</v>
      </c>
      <c r="AY255" s="20">
        <v>0</v>
      </c>
    </row>
    <row r="256" spans="1:51" x14ac:dyDescent="0.25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8344761.2599999998</v>
      </c>
      <c r="AY256" s="17">
        <f>SUM(AY257:AY263)</f>
        <v>17041733.150000002</v>
      </c>
    </row>
    <row r="257" spans="1:51" x14ac:dyDescent="0.25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3496178.24</v>
      </c>
      <c r="AY257" s="20">
        <v>7492831.54</v>
      </c>
    </row>
    <row r="258" spans="1:51" x14ac:dyDescent="0.25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73688</v>
      </c>
      <c r="AY258" s="20">
        <v>153878.49</v>
      </c>
    </row>
    <row r="259" spans="1:51" x14ac:dyDescent="0.25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4774895.0199999996</v>
      </c>
      <c r="AY259" s="20">
        <v>9389013.5</v>
      </c>
    </row>
    <row r="260" spans="1:51" x14ac:dyDescent="0.25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0</v>
      </c>
      <c r="AY260" s="20">
        <v>6009.62</v>
      </c>
    </row>
    <row r="261" spans="1:51" x14ac:dyDescent="0.25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25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9380799.0700000003</v>
      </c>
      <c r="AY264" s="17">
        <f>SUM(AY265:AY266)</f>
        <v>20682818.760000002</v>
      </c>
    </row>
    <row r="265" spans="1:51" x14ac:dyDescent="0.25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9380799.0700000003</v>
      </c>
      <c r="AY265" s="20">
        <v>20682818.760000002</v>
      </c>
    </row>
    <row r="266" spans="1:51" x14ac:dyDescent="0.25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344476.02</v>
      </c>
      <c r="AY267" s="17">
        <f>SUM(AY268:AY272)</f>
        <v>1031417.96</v>
      </c>
    </row>
    <row r="268" spans="1:51" x14ac:dyDescent="0.25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184366.94</v>
      </c>
      <c r="AY268" s="20">
        <v>840481.15</v>
      </c>
    </row>
    <row r="269" spans="1:51" x14ac:dyDescent="0.25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0</v>
      </c>
    </row>
    <row r="270" spans="1:51" x14ac:dyDescent="0.25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160109.07999999999</v>
      </c>
      <c r="AY270" s="20">
        <v>190936.81</v>
      </c>
    </row>
    <row r="271" spans="1:51" x14ac:dyDescent="0.25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25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811</v>
      </c>
    </row>
    <row r="274" spans="1:51" x14ac:dyDescent="0.25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811</v>
      </c>
    </row>
    <row r="276" spans="1:51" x14ac:dyDescent="0.25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2575416.4</v>
      </c>
      <c r="AY277" s="17">
        <f>SUM(AY278:AY286)</f>
        <v>4775552.0199999996</v>
      </c>
    </row>
    <row r="278" spans="1:51" x14ac:dyDescent="0.25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252470.51</v>
      </c>
      <c r="AY278" s="20">
        <v>278741.84000000003</v>
      </c>
    </row>
    <row r="279" spans="1:51" x14ac:dyDescent="0.25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0</v>
      </c>
      <c r="AY279" s="20">
        <v>0</v>
      </c>
    </row>
    <row r="280" spans="1:51" x14ac:dyDescent="0.25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25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0</v>
      </c>
    </row>
    <row r="282" spans="1:51" x14ac:dyDescent="0.25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2208794.46</v>
      </c>
      <c r="AY283" s="20">
        <v>3491296.53</v>
      </c>
    </row>
    <row r="284" spans="1:51" x14ac:dyDescent="0.25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112063.43</v>
      </c>
      <c r="AY285" s="20">
        <v>958577.63</v>
      </c>
    </row>
    <row r="286" spans="1:51" x14ac:dyDescent="0.25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2088</v>
      </c>
      <c r="AY286" s="20">
        <v>46936.02</v>
      </c>
    </row>
    <row r="287" spans="1:51" x14ac:dyDescent="0.25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36027466.939999998</v>
      </c>
      <c r="AY287" s="15">
        <f>AY288+AY298+AY308+AY318+AY328+AY338+AY346+AY356+AY362</f>
        <v>83373225.179999977</v>
      </c>
    </row>
    <row r="288" spans="1:51" x14ac:dyDescent="0.25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18787916.899999999</v>
      </c>
      <c r="AY288" s="17">
        <v>44124379.32</v>
      </c>
    </row>
    <row r="289" spans="1:51" x14ac:dyDescent="0.25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18492059.32</v>
      </c>
      <c r="AY289" s="20">
        <v>42983637.869999997</v>
      </c>
    </row>
    <row r="290" spans="1:51" x14ac:dyDescent="0.25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78444.740000000005</v>
      </c>
      <c r="AY290" s="20">
        <v>225057.89</v>
      </c>
    </row>
    <row r="291" spans="1:51" x14ac:dyDescent="0.25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214727.03</v>
      </c>
      <c r="AY292" s="20">
        <v>760056.99</v>
      </c>
    </row>
    <row r="293" spans="1:51" x14ac:dyDescent="0.25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41651</v>
      </c>
    </row>
    <row r="294" spans="1:51" x14ac:dyDescent="0.25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40484</v>
      </c>
    </row>
    <row r="295" spans="1:51" x14ac:dyDescent="0.25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61799.97</v>
      </c>
    </row>
    <row r="296" spans="1:51" x14ac:dyDescent="0.25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2685.81</v>
      </c>
      <c r="AY296" s="20">
        <v>11691.6</v>
      </c>
    </row>
    <row r="297" spans="1:51" x14ac:dyDescent="0.25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232882.54</v>
      </c>
      <c r="AY298" s="17">
        <f>SUM(AY299:AY307)</f>
        <v>840775.2300000001</v>
      </c>
    </row>
    <row r="299" spans="1:51" x14ac:dyDescent="0.25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0</v>
      </c>
    </row>
    <row r="301" spans="1:51" x14ac:dyDescent="0.25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227082.54</v>
      </c>
      <c r="AY303" s="20">
        <v>577826.43000000005</v>
      </c>
    </row>
    <row r="304" spans="1:51" x14ac:dyDescent="0.25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0</v>
      </c>
      <c r="AY304" s="20">
        <v>262740</v>
      </c>
    </row>
    <row r="305" spans="1:51" x14ac:dyDescent="0.25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5800</v>
      </c>
      <c r="AY307" s="20">
        <v>208.8</v>
      </c>
    </row>
    <row r="308" spans="1:51" x14ac:dyDescent="0.25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1934614.1300000001</v>
      </c>
      <c r="AY308" s="17">
        <f>SUM(AY309:AY317)</f>
        <v>5876075.959999999</v>
      </c>
    </row>
    <row r="309" spans="1:51" x14ac:dyDescent="0.25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1529888.81</v>
      </c>
      <c r="AY309" s="20">
        <v>4833587.09</v>
      </c>
    </row>
    <row r="310" spans="1:51" x14ac:dyDescent="0.25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69100</v>
      </c>
      <c r="AY310" s="20">
        <v>276945</v>
      </c>
    </row>
    <row r="311" spans="1:51" x14ac:dyDescent="0.25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329725.32</v>
      </c>
      <c r="AY311" s="20">
        <v>611543.85</v>
      </c>
    </row>
    <row r="312" spans="1:51" x14ac:dyDescent="0.25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5900</v>
      </c>
      <c r="AY312" s="20">
        <v>154000.01999999999</v>
      </c>
    </row>
    <row r="313" spans="1:51" x14ac:dyDescent="0.25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25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513495.52</v>
      </c>
      <c r="AY318" s="17">
        <f>SUM(AY319:AY327)</f>
        <v>2610649.69</v>
      </c>
    </row>
    <row r="319" spans="1:51" x14ac:dyDescent="0.25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17254.009999999998</v>
      </c>
      <c r="AY319" s="20">
        <v>897098.36</v>
      </c>
    </row>
    <row r="320" spans="1:51" x14ac:dyDescent="0.25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63406.3</v>
      </c>
      <c r="AY322" s="20">
        <v>66183.210000000006</v>
      </c>
    </row>
    <row r="323" spans="1:51" x14ac:dyDescent="0.25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359575.21</v>
      </c>
      <c r="AY323" s="20">
        <v>779713.06</v>
      </c>
    </row>
    <row r="324" spans="1:51" x14ac:dyDescent="0.25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73260</v>
      </c>
      <c r="AY325" s="20">
        <v>867655.06</v>
      </c>
    </row>
    <row r="326" spans="1:51" x14ac:dyDescent="0.25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6950813.7299999995</v>
      </c>
      <c r="AY328" s="17">
        <f>SUM(AY329:AY337)</f>
        <v>17186748.439999998</v>
      </c>
    </row>
    <row r="329" spans="1:51" x14ac:dyDescent="0.25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5939431.6299999999</v>
      </c>
      <c r="AY329" s="20">
        <v>14257404.789999999</v>
      </c>
    </row>
    <row r="330" spans="1:51" x14ac:dyDescent="0.25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13920</v>
      </c>
      <c r="AY330" s="20">
        <v>0</v>
      </c>
    </row>
    <row r="331" spans="1:51" x14ac:dyDescent="0.25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87457.04</v>
      </c>
      <c r="AY331" s="20">
        <v>441313</v>
      </c>
    </row>
    <row r="332" spans="1:51" x14ac:dyDescent="0.25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604848.02</v>
      </c>
      <c r="AY333" s="20">
        <v>886590.79</v>
      </c>
    </row>
    <row r="334" spans="1:51" x14ac:dyDescent="0.25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24360</v>
      </c>
    </row>
    <row r="335" spans="1:51" x14ac:dyDescent="0.25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83302.039999999994</v>
      </c>
      <c r="AY335" s="20">
        <v>446113.86</v>
      </c>
    </row>
    <row r="336" spans="1:51" x14ac:dyDescent="0.25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221855</v>
      </c>
      <c r="AY337" s="20">
        <v>1130966</v>
      </c>
    </row>
    <row r="338" spans="1:51" x14ac:dyDescent="0.25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579980</v>
      </c>
      <c r="AY338" s="17">
        <f>SUM(AY339:AY345)</f>
        <v>1278310</v>
      </c>
    </row>
    <row r="339" spans="1:51" x14ac:dyDescent="0.25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579980</v>
      </c>
      <c r="AY339" s="20">
        <v>1278310</v>
      </c>
    </row>
    <row r="340" spans="1:51" x14ac:dyDescent="0.25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867646.89</v>
      </c>
      <c r="AY346" s="17">
        <f>SUM(AY347:AY355)</f>
        <v>1405347.61</v>
      </c>
    </row>
    <row r="347" spans="1:51" x14ac:dyDescent="0.25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80650.149999999994</v>
      </c>
      <c r="AY347" s="20">
        <v>94398.01</v>
      </c>
    </row>
    <row r="348" spans="1:51" x14ac:dyDescent="0.25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 x14ac:dyDescent="0.25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708065.27</v>
      </c>
      <c r="AY351" s="20">
        <v>1148619</v>
      </c>
    </row>
    <row r="352" spans="1:51" x14ac:dyDescent="0.25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78931.47</v>
      </c>
      <c r="AY355" s="20">
        <v>162330.6</v>
      </c>
    </row>
    <row r="356" spans="1:51" x14ac:dyDescent="0.25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5640053.3600000003</v>
      </c>
      <c r="AY356" s="17">
        <f>SUM(AY357:AY361)</f>
        <v>6137227.2400000002</v>
      </c>
    </row>
    <row r="357" spans="1:51" x14ac:dyDescent="0.25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5640053.3600000003</v>
      </c>
      <c r="AY358" s="20">
        <v>6137227.2400000002</v>
      </c>
    </row>
    <row r="359" spans="1:51" x14ac:dyDescent="0.25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520063.87</v>
      </c>
      <c r="AY362" s="17">
        <f>SUM(AY363:AY371)</f>
        <v>3913711.6899999995</v>
      </c>
    </row>
    <row r="363" spans="1:51" x14ac:dyDescent="0.25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89116</v>
      </c>
      <c r="AY363" s="20">
        <v>219510</v>
      </c>
    </row>
    <row r="364" spans="1:51" x14ac:dyDescent="0.25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40105.120000000003</v>
      </c>
      <c r="AY364" s="20">
        <v>160829.18</v>
      </c>
    </row>
    <row r="365" spans="1:51" x14ac:dyDescent="0.25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800000</v>
      </c>
    </row>
    <row r="367" spans="1:51" x14ac:dyDescent="0.25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25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390842.75</v>
      </c>
      <c r="AY371" s="20">
        <v>2733372.51</v>
      </c>
    </row>
    <row r="372" spans="1:51" ht="15.75" x14ac:dyDescent="0.25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9715915.5199999996</v>
      </c>
      <c r="AY372" s="13">
        <f>AY373+AY385+AY391+AY403+AY416+AY423+AY433+AY436+AY447</f>
        <v>23860537.740000002</v>
      </c>
    </row>
    <row r="373" spans="1:51" x14ac:dyDescent="0.25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2850000</v>
      </c>
      <c r="AY385" s="15">
        <f>AY386+AY390</f>
        <v>6600000</v>
      </c>
    </row>
    <row r="386" spans="1:51" x14ac:dyDescent="0.25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2850000</v>
      </c>
      <c r="AY386" s="17">
        <f>SUM(AY387:AY389)</f>
        <v>6600000</v>
      </c>
    </row>
    <row r="387" spans="1:51" x14ac:dyDescent="0.25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2850000</v>
      </c>
      <c r="AY387" s="20">
        <v>6600000</v>
      </c>
    </row>
    <row r="388" spans="1:51" x14ac:dyDescent="0.25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4013749.03</v>
      </c>
      <c r="AY403" s="15">
        <f>AY404+AY406+AY408+AY414</f>
        <v>10767440.24</v>
      </c>
    </row>
    <row r="404" spans="1:51" x14ac:dyDescent="0.25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1692637.49</v>
      </c>
      <c r="AY404" s="17">
        <f>SUM(AY405)</f>
        <v>2596973.64</v>
      </c>
    </row>
    <row r="405" spans="1:51" x14ac:dyDescent="0.25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1692637.49</v>
      </c>
      <c r="AY405" s="20">
        <v>2596973.64</v>
      </c>
    </row>
    <row r="406" spans="1:51" x14ac:dyDescent="0.25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1630309.56</v>
      </c>
      <c r="AY406" s="17">
        <f>SUM(AY407)</f>
        <v>6354649.5899999999</v>
      </c>
    </row>
    <row r="407" spans="1:51" x14ac:dyDescent="0.25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1630309.56</v>
      </c>
      <c r="AY407" s="20">
        <v>6354649.5899999999</v>
      </c>
    </row>
    <row r="408" spans="1:51" x14ac:dyDescent="0.25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690801.98</v>
      </c>
      <c r="AY408" s="17">
        <f>SUM(AY409:AY413)</f>
        <v>1815817.01</v>
      </c>
    </row>
    <row r="409" spans="1:51" x14ac:dyDescent="0.25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690801.98</v>
      </c>
      <c r="AY409" s="20">
        <v>1774108.52</v>
      </c>
    </row>
    <row r="410" spans="1:51" x14ac:dyDescent="0.25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0</v>
      </c>
      <c r="AY411" s="20">
        <v>41708.49</v>
      </c>
    </row>
    <row r="412" spans="1:51" x14ac:dyDescent="0.25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2231991.7200000002</v>
      </c>
      <c r="AY416" s="15">
        <f>AY417+AY419+AY421</f>
        <v>5302518.03</v>
      </c>
    </row>
    <row r="417" spans="1:51" x14ac:dyDescent="0.25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2231991.7200000002</v>
      </c>
      <c r="AY419" s="17">
        <f>SUM(AY420)</f>
        <v>5302518.03</v>
      </c>
    </row>
    <row r="420" spans="1:51" x14ac:dyDescent="0.25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2231991.7200000002</v>
      </c>
      <c r="AY420" s="20">
        <v>5302518.03</v>
      </c>
    </row>
    <row r="421" spans="1:51" x14ac:dyDescent="0.25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620174.77</v>
      </c>
      <c r="AY423" s="15">
        <f>AY424+AY428</f>
        <v>1190579.47</v>
      </c>
    </row>
    <row r="424" spans="1:51" x14ac:dyDescent="0.25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620174.77</v>
      </c>
      <c r="AY424" s="17">
        <f>SUM(AY425:AY427)</f>
        <v>1190579.47</v>
      </c>
    </row>
    <row r="425" spans="1:51" x14ac:dyDescent="0.25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620174.77</v>
      </c>
      <c r="AY425" s="20">
        <v>1190579.47</v>
      </c>
    </row>
    <row r="426" spans="1:51" x14ac:dyDescent="0.25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 x14ac:dyDescent="0.25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 x14ac:dyDescent="0.25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 x14ac:dyDescent="0.25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 x14ac:dyDescent="0.25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142556.35999999999</v>
      </c>
      <c r="AY507" s="13">
        <f>AY508+AY517+AY520+AY526</f>
        <v>569219.16</v>
      </c>
    </row>
    <row r="508" spans="1:51" x14ac:dyDescent="0.25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142556.35999999999</v>
      </c>
      <c r="AY508" s="15">
        <f>SUM(AY509:AY516)</f>
        <v>569219.16</v>
      </c>
    </row>
    <row r="509" spans="1:51" x14ac:dyDescent="0.25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304009.93</v>
      </c>
    </row>
    <row r="514" spans="1:51" s="47" customFormat="1" x14ac:dyDescent="0.25">
      <c r="A514" s="43" t="s">
        <v>996</v>
      </c>
      <c r="B514" s="48" t="s">
        <v>997</v>
      </c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9">
        <v>0</v>
      </c>
      <c r="AY514" s="49">
        <v>0</v>
      </c>
    </row>
    <row r="515" spans="1:51" x14ac:dyDescent="0.25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154602.87</v>
      </c>
    </row>
    <row r="516" spans="1:51" s="47" customFormat="1" x14ac:dyDescent="0.25">
      <c r="A516" s="43" t="s">
        <v>1000</v>
      </c>
      <c r="B516" s="48" t="s">
        <v>1001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9">
        <v>142556.35999999999</v>
      </c>
      <c r="AY516" s="49">
        <v>110606.36</v>
      </c>
    </row>
    <row r="517" spans="1:51" x14ac:dyDescent="0.25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s="47" customFormat="1" x14ac:dyDescent="0.25">
      <c r="A526" s="43" t="s">
        <v>1020</v>
      </c>
      <c r="B526" s="44" t="s">
        <v>1021</v>
      </c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6">
        <f>SUM(AX527:AX535)</f>
        <v>0</v>
      </c>
      <c r="AY526" s="46">
        <f>SUM(AY527:AY535)</f>
        <v>0</v>
      </c>
    </row>
    <row r="527" spans="1:51" x14ac:dyDescent="0.25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 x14ac:dyDescent="0.25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 x14ac:dyDescent="0.25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ht="15.75" x14ac:dyDescent="0.25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v>0</v>
      </c>
      <c r="AY536" s="13">
        <v>0</v>
      </c>
    </row>
    <row r="537" spans="1:51" x14ac:dyDescent="0.25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v>0</v>
      </c>
      <c r="AY537" s="15">
        <v>0</v>
      </c>
    </row>
    <row r="538" spans="1:51" x14ac:dyDescent="0.25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0</v>
      </c>
      <c r="AY538" s="26">
        <v>0</v>
      </c>
    </row>
    <row r="539" spans="1:51" ht="16.5" customHeight="1" x14ac:dyDescent="0.25">
      <c r="A539" s="29"/>
      <c r="B539" s="57" t="s">
        <v>1045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30">
        <f>AX186+AX372+AX453+AX477+AX507+AX536</f>
        <v>121264394.97999999</v>
      </c>
      <c r="AY539" s="30">
        <f>AY186+AY372+AY453+AY477+AY507+AY536</f>
        <v>286849445.81</v>
      </c>
    </row>
    <row r="540" spans="1:51" ht="16.5" customHeight="1" thickBot="1" x14ac:dyDescent="0.35">
      <c r="B540" s="58" t="s">
        <v>1046</v>
      </c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31">
        <f>AX184-AX539</f>
        <v>73870941.75</v>
      </c>
      <c r="AY540" s="31">
        <f>AY184-AY539</f>
        <v>44272201.949999988</v>
      </c>
    </row>
    <row r="541" spans="1:51" ht="15.75" thickTop="1" x14ac:dyDescent="0.25"/>
    <row r="542" spans="1:51" ht="18.75" x14ac:dyDescent="0.3">
      <c r="B542" s="34" t="s">
        <v>1047</v>
      </c>
    </row>
    <row r="543" spans="1:51" x14ac:dyDescent="0.25">
      <c r="B543" s="1"/>
    </row>
    <row r="544" spans="1:51" x14ac:dyDescent="0.25">
      <c r="B544" s="1"/>
      <c r="AG544" s="53" t="s">
        <v>1055</v>
      </c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</row>
    <row r="545" spans="2:51" ht="8.25" customHeight="1" x14ac:dyDescent="0.25"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</row>
    <row r="546" spans="2:51" x14ac:dyDescent="0.25"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</row>
    <row r="547" spans="2:51" x14ac:dyDescent="0.25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9" t="s">
        <v>1048</v>
      </c>
      <c r="AW547" s="59"/>
      <c r="AX547" s="59"/>
      <c r="AY547" s="59"/>
    </row>
    <row r="548" spans="2:51" x14ac:dyDescent="0.25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60" t="s">
        <v>1051</v>
      </c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6"/>
      <c r="AU548" s="36"/>
      <c r="AV548" s="60" t="s">
        <v>1052</v>
      </c>
      <c r="AW548" s="60"/>
      <c r="AX548" s="60"/>
      <c r="AY548" s="60"/>
    </row>
    <row r="549" spans="2:51" x14ac:dyDescent="0.25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6"/>
      <c r="AU549" s="36"/>
      <c r="AV549" s="61"/>
      <c r="AW549" s="61"/>
      <c r="AX549" s="61"/>
      <c r="AY549" s="61"/>
    </row>
    <row r="550" spans="2:51" ht="15.75" customHeight="1" x14ac:dyDescent="0.25">
      <c r="B550" s="3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54" t="s">
        <v>1053</v>
      </c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V550" s="55" t="s">
        <v>1054</v>
      </c>
      <c r="AW550" s="55"/>
      <c r="AX550" s="55"/>
      <c r="AY550" s="55"/>
    </row>
    <row r="551" spans="2:51" ht="15" customHeight="1" x14ac:dyDescent="0.25">
      <c r="D551" s="39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S551" s="39"/>
      <c r="AV551" s="55"/>
      <c r="AW551" s="55"/>
      <c r="AX551" s="55"/>
      <c r="AY551" s="55"/>
    </row>
    <row r="552" spans="2:51" x14ac:dyDescent="0.25"/>
    <row r="553" spans="2:51" hidden="1" x14ac:dyDescent="0.25"/>
    <row r="554" spans="2:51" hidden="1" x14ac:dyDescent="0.25"/>
    <row r="555" spans="2:51" hidden="1" x14ac:dyDescent="0.25"/>
    <row r="556" spans="2:51" hidden="1" x14ac:dyDescent="0.25"/>
    <row r="557" spans="2:51" x14ac:dyDescent="0.25"/>
    <row r="558" spans="2:51" x14ac:dyDescent="0.25"/>
    <row r="559" spans="2:51" x14ac:dyDescent="0.25"/>
    <row r="560" spans="2:51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</sheetData>
  <sheetProtection password="CEE3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dcterms:created xsi:type="dcterms:W3CDTF">2023-01-26T20:58:39Z</dcterms:created>
  <dcterms:modified xsi:type="dcterms:W3CDTF">2023-08-23T01:09:05Z</dcterms:modified>
</cp:coreProperties>
</file>