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Password="CEE3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X494" i="1" s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Y489" i="1"/>
  <c r="AY447" i="1"/>
  <c r="AX72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<sst xmlns="http://schemas.openxmlformats.org/spreadsheetml/2006/main" count="1085" uniqueCount="1066">
  <si>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</si>
  <si>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</si>
  <si>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</si>
  <si>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</si>
  <si>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2020</t>
  </si>
  <si>
    <t>2019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</si>
  <si>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</si>
  <si>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</si>
  <si>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</si>
  <si>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</si>
  <si>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</si>
  <si>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</si>
  <si>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</si>
  <si>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</si>
  <si>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</si>
  <si>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</si>
  <si>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</si>
  <si>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</si>
  <si>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</si>
  <si>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</si>
  <si>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</si>
  <si>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</si>
  <si>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</si>
  <si>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</si>
  <si>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</si>
  <si>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</si>
  <si>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</si>
  <si>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</si>
  <si>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</si>
  <si>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</si>
  <si>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</si>
  <si>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</si>
  <si>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</si>
  <si>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</si>
  <si>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</si>
  <si>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</si>
  <si>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</si>
  <si>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</si>
  <si>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</si>
  <si>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</si>
  <si>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</si>
  <si>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</si>
  <si>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</si>
  <si>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</si>
  <si>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</si>
  <si>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</si>
  <si>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</si>
  <si>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</si>
  <si>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</si>
  <si>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</si>
  <si>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</si>
  <si>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</si>
  <si>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</si>
  <si>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</si>
  <si>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</si>
  <si>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</si>
  <si>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</si>
  <si>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</si>
  <si>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</si>
  <si>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</si>
  <si>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</si>
  <si>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</si>
  <si>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</si>
  <si>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</si>
  <si>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</si>
  <si>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</si>
  <si>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</si>
  <si>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</si>
  <si>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</si>
  <si>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</si>
  <si>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</si>
  <si>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</si>
  <si>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</si>
  <si>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</si>
  <si>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</si>
  <si>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</si>
  <si>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</si>
  <si>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</si>
  <si>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</si>
  <si>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</si>
  <si>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</si>
  <si>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</si>
  <si>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</si>
  <si>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</si>
  <si>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</si>
  <si>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</si>
  <si>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</si>
  <si>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</si>
  <si>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</si>
  <si>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</si>
  <si>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</si>
  <si>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</si>
  <si>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</si>
  <si>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</si>
  <si>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</si>
  <si>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</si>
  <si>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</si>
  <si>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</si>
  <si>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</si>
  <si>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</si>
  <si>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</si>
  <si>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</si>
  <si>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</si>
  <si>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</si>
  <si>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</si>
  <si>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</si>
  <si>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</si>
  <si>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</si>
  <si>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</si>
  <si>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</si>
  <si>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</si>
  <si>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</si>
  <si>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</si>
  <si>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</si>
  <si>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</si>
  <si>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</si>
  <si>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</si>
  <si>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</si>
  <si>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</si>
  <si>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</si>
  <si>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</si>
  <si>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</si>
  <si>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</si>
  <si>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</si>
  <si>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</si>
  <si>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</si>
  <si>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</si>
  <si>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</si>
  <si>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</si>
  <si>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</si>
  <si>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</si>
  <si>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</si>
  <si>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</si>
  <si>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</si>
  <si>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</si>
  <si>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</si>
  <si>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</si>
  <si>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</si>
  <si>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</si>
  <si>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</si>
  <si>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</si>
  <si>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</si>
  <si>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</si>
  <si>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</si>
  <si>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</si>
  <si>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</si>
  <si>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</si>
  <si>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</si>
  <si>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</si>
  <si>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</si>
  <si>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</si>
  <si>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</si>
  <si>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</si>
  <si>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</si>
  <si>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</si>
  <si>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</si>
  <si>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</si>
  <si>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</si>
  <si>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</si>
  <si>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</si>
  <si>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</si>
  <si>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</si>
  <si>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</si>
  <si>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</si>
  <si>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</si>
  <si>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</si>
  <si>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</si>
  <si>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</si>
  <si>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</si>
  <si>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</si>
  <si>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</si>
  <si>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</si>
  <si>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</si>
  <si>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</si>
  <si>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</si>
  <si>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</si>
  <si>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</si>
  <si>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</si>
  <si>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</si>
  <si>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</si>
  <si>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</si>
  <si>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</si>
  <si>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</si>
  <si>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</si>
  <si>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</si>
  <si>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</si>
  <si>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</si>
  <si>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</si>
  <si>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</si>
  <si>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</si>
  <si>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</si>
  <si>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</si>
  <si>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</si>
  <si>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</si>
  <si>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</si>
  <si>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</si>
  <si>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</si>
  <si>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</si>
  <si>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</si>
  <si>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</si>
  <si>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</si>
  <si>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</si>
  <si>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</si>
  <si>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</si>
  <si>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</si>
  <si>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</si>
  <si>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</si>
  <si>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</si>
  <si>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</si>
  <si>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</si>
  <si>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</si>
  <si>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</si>
  <si>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</si>
  <si>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</si>
  <si>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</si>
  <si>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</si>
  <si>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</si>
  <si>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</si>
  <si>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</si>
  <si>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</si>
  <si>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</si>
  <si>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</si>
  <si>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</si>
  <si>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</si>
  <si>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</si>
  <si>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</si>
  <si>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</si>
  <si>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</si>
  <si>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</si>
  <si>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</si>
  <si>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</si>
  <si>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</si>
  <si>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</si>
  <si>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</si>
  <si>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</si>
  <si>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</si>
  <si>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</si>
  <si>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</si>
  <si>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</si>
  <si>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</si>
  <si>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</si>
  <si>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</si>
  <si>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</si>
  <si>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</si>
  <si>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</si>
  <si>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</si>
  <si>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</si>
  <si>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</si>
  <si>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</si>
  <si>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</si>
  <si>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</si>
  <si>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</si>
  <si>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</si>
  <si>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</si>
  <si>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</si>
  <si>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</si>
  <si>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</si>
  <si>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</si>
  <si>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</si>
  <si>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</si>
  <si>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</si>
  <si>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</si>
  <si>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</si>
  <si>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</si>
  <si>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</si>
  <si>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</si>
  <si>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</si>
  <si>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</si>
  <si>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</si>
  <si>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</si>
  <si>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</si>
  <si>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</si>
  <si>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</si>
  <si>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</si>
  <si>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</si>
  <si>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</si>
  <si>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</si>
  <si>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</si>
  <si>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</si>
  <si>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</si>
  <si>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</si>
  <si>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</si>
  <si>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</si>
  <si>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</si>
  <si>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</si>
  <si>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</si>
  <si>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</si>
  <si>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</si>
  <si>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</si>
  <si>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</si>
  <si>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</si>
  <si>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</si>
  <si>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</si>
  <si>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</si>
  <si>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</si>
  <si>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</si>
  <si>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</si>
  <si>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</si>
  <si>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</si>
  <si>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</si>
  <si>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</si>
  <si>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</si>
  <si>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</si>
  <si>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</si>
  <si>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</si>
  <si>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</si>
  <si>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</si>
  <si>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</si>
  <si>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</si>
  <si>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</si>
  <si>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</si>
  <si>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</si>
  <si>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</si>
  <si>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</si>
  <si>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</si>
  <si>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</si>
  <si>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</si>
  <si>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</si>
  <si>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</si>
  <si>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</si>
  <si>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</si>
  <si>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</si>
  <si>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</si>
  <si>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</si>
  <si>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</si>
  <si>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</si>
  <si>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</si>
  <si>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</si>
  <si>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</si>
  <si>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</si>
  <si>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</si>
  <si>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</si>
  <si>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</si>
  <si>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</si>
  <si>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</si>
  <si>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</si>
  <si>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</si>
  <si>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</si>
  <si>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</si>
  <si>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</si>
  <si>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</si>
  <si>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</si>
  <si>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</si>
  <si>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</si>
  <si>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</si>
  <si>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</si>
  <si>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</si>
  <si>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</si>
  <si>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</si>
  <si>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</si>
  <si>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</si>
  <si>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</si>
  <si>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</si>
  <si>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</si>
  <si>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</si>
  <si>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</si>
  <si>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</si>
  <si>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</si>
  <si>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</si>
  <si>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</si>
  <si>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</si>
  <si>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</si>
  <si>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</si>
  <si>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</si>
  <si>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</si>
  <si>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</si>
  <si>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</si>
  <si>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</si>
  <si>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</si>
  <si>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</si>
  <si>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</si>
  <si>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</si>
  <si>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</si>
  <si>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</si>
  <si>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</si>
  <si>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</si>
  <si>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</si>
  <si>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</si>
  <si>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</si>
  <si>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</si>
  <si>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</si>
  <si>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</si>
  <si>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</si>
  <si>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</si>
  <si>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</si>
  <si>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</si>
  <si>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</si>
  <si>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</si>
  <si>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</si>
  <si>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</si>
  <si>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</si>
  <si>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</si>
  <si>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</si>
  <si>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</si>
  <si>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</si>
  <si>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</si>
  <si>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</si>
  <si>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</si>
  <si>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</si>
  <si>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</si>
  <si>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</si>
  <si>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</si>
  <si>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</si>
  <si>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</si>
  <si>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</si>
  <si>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</si>
  <si>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</si>
  <si>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</si>
  <si>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</si>
  <si>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</si>
  <si>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</si>
  <si>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</si>
  <si>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</si>
  <si>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</si>
  <si>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</si>
  <si>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</si>
  <si>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</si>
  <si>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</si>
  <si>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</si>
  <si>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</si>
  <si>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</si>
  <si>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</si>
  <si>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</si>
  <si>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</si>
  <si>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</si>
  <si>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</si>
  <si>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</si>
  <si>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</si>
  <si>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</si>
  <si>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</si>
  <si>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</si>
  <si>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</si>
  <si>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</si>
  <si>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</si>
  <si>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</si>
  <si>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</si>
  <si>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</si>
  <si>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</si>
  <si>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</si>
  <si>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</si>
  <si>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</si>
  <si>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</si>
  <si>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</si>
  <si>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</si>
  <si>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</si>
  <si>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</si>
  <si>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</si>
  <si>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</si>
  <si>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</si>
  <si>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</si>
  <si>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</si>
  <si>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</si>
  <si>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</si>
  <si>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</si>
  <si>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</si>
  <si>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</si>
  <si>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</si>
  <si>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</si>
  <si>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</si>
  <si>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</si>
  <si>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</si>
  <si>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</si>
  <si>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</si>
  <si>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</si>
  <si>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</si>
  <si>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</si>
  <si>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</si>
  <si>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</si>
  <si>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</si>
  <si>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</si>
  <si>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</si>
  <si>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</si>
  <si>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</si>
  <si>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</si>
  <si>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</si>
  <si>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</si>
  <si>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</si>
  <si>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</si>
  <si>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</si>
  <si>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</si>
  <si>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</si>
  <si>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</si>
  <si>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</si>
  <si>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</si>
  <si>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</si>
  <si>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</si>
  <si>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</si>
  <si>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</si>
  <si>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</si>
  <si>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</si>
  <si>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</si>
  <si>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</si>
  <si>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</si>
  <si>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</si>
  <si>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</si>
  <si>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</si>
  <si>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</si>
  <si>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</si>
  <si>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</si>
  <si>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</si>
  <si>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</si>
  <si>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</si>
  <si>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</si>
  <si>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</si>
  <si>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</si>
  <si>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</si>
  <si>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</si>
  <si>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</si>
  <si>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</si>
  <si>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</si>
  <si>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</si>
  <si>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</si>
  <si>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</si>
  <si>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</si>
  <si>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</si>
  <si>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</si>
  <si>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</si>
  <si>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</si>
  <si>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</si>
  <si>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</si>
  <si>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</si>
  <si>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</si>
  <si>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</si>
  <si>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</si>
  <si>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</si>
  <si>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</si>
  <si>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</si>
  <si>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</si>
  <si>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</si>
  <si>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</si>
  <si>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</si>
  <si>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</si>
  <si>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</si>
  <si>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</si>
  <si>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</si>
  <si>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</si>
  <si>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</si>
  <si>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</si>
  <si>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</si>
  <si>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</si>
  <si>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</si>
  <si>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</si>
  <si>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</si>
  <si>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</si>
  <si>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</si>
  <si>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</si>
  <si>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</si>
  <si>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</si>
  <si>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</si>
  <si>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</si>
  <si>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</si>
  <si>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</si>
  <si>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</si>
  <si>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</si>
  <si>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</si>
  <si>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</si>
  <si>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</si>
  <si>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</si>
  <si>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</si>
  <si>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</si>
  <si>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</si>
  <si>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</si>
  <si>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</si>
  <si>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</si>
  <si>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</si>
  <si>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</si>
  <si>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</si>
  <si>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</si>
  <si>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</si>
  <si>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</si>
  <si>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</si>
  <si>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</si>
  <si>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</si>
  <si>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</si>
  <si>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</si>
  <si>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</si>
  <si>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</si>
  <si>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</si>
  <si>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</si>
  <si>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</si>
  <si>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</si>
  <si>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</si>
  <si>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</si>
  <si>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</si>
  <si>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</si>
  <si>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</si>
  <si>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</si>
  <si>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</si>
  <si>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</si>
  <si>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</si>
  <si>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</si>
  <si>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</si>
  <si>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</si>
  <si>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</si>
  <si>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</si>
  <si>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</si>
  <si>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</si>
  <si>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</si>
  <si>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</si>
  <si>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</si>
  <si>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</si>
  <si>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</si>
  <si>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</si>
  <si>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</si>
  <si>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</si>
  <si>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</si>
  <si>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</si>
  <si>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</si>
  <si>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</si>
  <si>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</si>
  <si>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</si>
  <si>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</si>
  <si>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</si>
  <si>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</si>
  <si>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</si>
  <si>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</si>
  <si>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</si>
  <si>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</si>
  <si>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</si>
  <si>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</si>
  <si>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</si>
  <si>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</si>
  <si>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</si>
  <si>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</si>
  <si>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</si>
  <si>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</si>
  <si>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</si>
  <si>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</si>
  <si>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</si>
  <si>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</si>
  <si>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</si>
  <si>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</si>
  <si>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</si>
  <si>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</si>
  <si>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</si>
  <si>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</si>
  <si>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</si>
  <si>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</si>
  <si>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</si>
  <si>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</si>
  <si>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</si>
  <si>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</si>
  <si>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</si>
  <si>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</si>
  <si>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</si>
  <si>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</si>
  <si>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</si>
  <si>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</si>
  <si>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</si>
  <si>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</si>
  <si>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</si>
  <si>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</si>
  <si>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</si>
  <si>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</si>
  <si>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</si>
  <si>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</si>
  <si>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</si>
  <si>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</si>
  <si>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</si>
  <si>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</si>
  <si>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</si>
  <si>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</si>
  <si>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</si>
  <si>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</si>
  <si>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</si>
  <si>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</si>
  <si>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</si>
  <si>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</si>
  <si>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</si>
  <si>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</si>
  <si>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</si>
  <si>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</si>
  <si>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</si>
  <si>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</si>
  <si>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</si>
  <si>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</si>
  <si>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</si>
  <si>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</si>
  <si>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</si>
  <si>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</si>
  <si>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</si>
  <si>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</si>
  <si>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</si>
  <si>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</si>
  <si>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</si>
  <si>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</si>
  <si>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</si>
  <si>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</si>
  <si>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</si>
  <si>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</si>
  <si>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</si>
  <si>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</si>
  <si>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</si>
  <si>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</si>
  <si>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</si>
  <si>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</si>
  <si>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</si>
  <si>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</si>
  <si>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</si>
  <si>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</si>
  <si>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</si>
  <si>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</si>
  <si>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</si>
  <si>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</si>
  <si>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</si>
  <si>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</si>
  <si>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</si>
  <si>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</si>
  <si>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</si>
  <si>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</si>
  <si>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</si>
  <si>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</si>
  <si>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</si>
  <si>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</si>
  <si>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</si>
  <si>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</si>
  <si>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</si>
  <si>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</si>
  <si>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</si>
  <si>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</si>
  <si>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</si>
  <si>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</si>
  <si>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</si>
  <si>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</si>
  <si>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</si>
  <si>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</si>
  <si>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</si>
  <si>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</si>
  <si>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</si>
  <si>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</si>
  <si>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</si>
  <si>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</si>
  <si>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</si>
  <si>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</si>
  <si>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</si>
  <si>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</si>
  <si>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</si>
  <si>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</si>
  <si>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</si>
  <si>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</si>
  <si>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</si>
  <si>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</si>
  <si>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</si>
  <si>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</si>
  <si>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</si>
  <si>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</si>
  <si>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</si>
  <si>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</si>
  <si>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</si>
  <si>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</si>
  <si>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</si>
  <si>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</si>
  <si>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</si>
  <si>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</si>
  <si>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</si>
  <si>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</si>
  <si>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</si>
  <si>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</si>
  <si>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</si>
  <si>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</si>
  <si>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</si>
  <si>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</si>
  <si>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</si>
  <si>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</si>
  <si>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</si>
  <si>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</si>
  <si>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</si>
  <si>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</si>
  <si>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</si>
  <si>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</si>
  <si>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</si>
  <si>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</si>
  <si>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</si>
  <si>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</si>
  <si>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</si>
  <si>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</si>
  <si>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</si>
  <si>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</si>
  <si>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</si>
  <si>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</si>
  <si>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</si>
  <si>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</si>
  <si>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</si>
  <si>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</si>
  <si>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</si>
  <si>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</si>
  <si>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</si>
  <si>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</si>
  <si>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</si>
  <si>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</si>
  <si>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</si>
  <si>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</si>
  <si>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</si>
  <si>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</si>
  <si>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</si>
  <si>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</si>
  <si>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</si>
  <si>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</si>
  <si>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</si>
  <si>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</si>
  <si>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</si>
  <si>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</si>
  <si>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</si>
  <si>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</si>
  <si>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</si>
  <si>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</si>
  <si>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</si>
  <si>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</si>
  <si>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</si>
  <si>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</si>
  <si>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</si>
  <si>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</si>
  <si>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</si>
  <si>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</si>
  <si>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</si>
  <si>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</si>
  <si>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</si>
  <si>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</si>
  <si>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</si>
  <si>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</si>
  <si>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</si>
  <si>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</si>
  <si>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</si>
  <si>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</si>
  <si>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</si>
  <si>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</si>
  <si>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</si>
  <si>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</si>
  <si>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</si>
  <si>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</si>
  <si>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</si>
  <si>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</si>
  <si>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</si>
  <si>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</si>
  <si>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</si>
  <si>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</si>
  <si>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</si>
  <si>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</si>
  <si>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</si>
  <si>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</si>
  <si>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</si>
  <si>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</si>
  <si>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</si>
  <si>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</si>
  <si>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</si>
  <si>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</si>
  <si>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</si>
  <si>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</si>
  <si>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</si>
  <si>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</si>
  <si>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</si>
  <si>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</si>
  <si>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</si>
  <si>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</si>
  <si>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</si>
  <si>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</si>
  <si>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</si>
  <si>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</si>
  <si>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</si>
  <si>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</si>
  <si>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</si>
  <si>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</si>
  <si>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</si>
  <si>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</si>
  <si>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</si>
  <si>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</si>
  <si>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</si>
  <si>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</si>
  <si>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</si>
  <si>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</si>
  <si>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</si>
  <si>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</si>
  <si>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</si>
  <si>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</si>
  <si>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</si>
  <si>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</si>
  <si>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</si>
  <si>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</si>
  <si>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</si>
  <si>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</si>
  <si>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</si>
  <si>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</si>
  <si>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</si>
  <si>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</si>
  <si>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</si>
  <si>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</si>
  <si>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</si>
  <si>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</si>
  <si>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</si>
  <si>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</si>
  <si>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</si>
  <si>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</si>
  <si>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</si>
  <si>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</si>
  <si>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</si>
  <si>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</si>
  <si>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</si>
  <si>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</si>
  <si>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</si>
  <si>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</si>
  <si>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</si>
  <si>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</si>
  <si>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</si>
  <si>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</si>
  <si>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</si>
  <si>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</si>
  <si>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</si>
  <si>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</si>
  <si>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</si>
  <si>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</si>
  <si>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</si>
  <si>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</si>
  <si>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</si>
  <si>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</si>
  <si>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</si>
  <si>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</si>
  <si>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</si>
  <si>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</si>
  <si>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</si>
  <si>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</si>
  <si>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</si>
  <si>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</si>
  <si>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</si>
  <si>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</si>
  <si>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</si>
  <si>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</si>
  <si>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</si>
  <si>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</si>
  <si>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</si>
  <si>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</si>
  <si>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</si>
  <si>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</si>
  <si>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</si>
  <si>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</si>
  <si>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</si>
  <si>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</si>
  <si>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</si>
  <si>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</si>
  <si>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</si>
  <si>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</si>
  <si>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</si>
  <si>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</si>
  <si>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</si>
  <si>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</si>
  <si>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</si>
  <si>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</si>
  <si>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</si>
  <si>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</si>
  <si>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</si>
  <si>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</si>
  <si>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</si>
  <si>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</si>
  <si>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</si>
  <si>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</si>
  <si>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</si>
  <si>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</si>
  <si>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</si>
  <si>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</si>
  <si>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</si>
  <si>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</si>
  <si>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</si>
  <si>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</si>
  <si>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</si>
  <si>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</si>
  <si>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</si>
  <si>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</si>
  <si>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</si>
  <si>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</si>
  <si>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</si>
  <si>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</si>
  <si>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</si>
  <si>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</si>
  <si>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</si>
  <si>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</si>
  <si>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</si>
  <si>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</si>
  <si>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</si>
  <si>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</si>
  <si>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</si>
  <si>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</si>
  <si>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</si>
  <si>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</si>
  <si>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</si>
  <si>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</si>
  <si>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</si>
  <si>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</si>
  <si>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</si>
  <si>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</si>
  <si>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</si>
  <si>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</si>
  <si>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</si>
  <si>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</si>
  <si>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</si>
  <si>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</si>
  <si>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</si>
  <si>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</si>
  <si>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</si>
  <si>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</si>
  <si>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</si>
  <si>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</si>
  <si>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</si>
  <si>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</si>
  <si>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</si>
  <si>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</si>
  <si>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</si>
  <si>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</si>
  <si>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</si>
  <si>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</si>
  <si>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</si>
  <si>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</si>
  <si>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</si>
  <si>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</si>
  <si>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</si>
  <si>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</si>
  <si>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</si>
  <si>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</si>
  <si>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</si>
  <si>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</si>
  <si>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</si>
  <si>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</si>
  <si>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</si>
  <si>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</si>
  <si>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</si>
  <si>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</si>
  <si>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</si>
  <si>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</si>
  <si>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</si>
  <si>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</si>
  <si>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</si>
  <si>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</si>
  <si>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</si>
  <si>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</si>
  <si>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</si>
  <si>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</si>
  <si>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</si>
  <si>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</si>
  <si>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</si>
  <si>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</si>
  <si>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</si>
  <si>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</si>
  <si>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</si>
  <si>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</si>
  <si>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</si>
  <si>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</si>
  <si>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</si>
  <si>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</si>
  <si>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</si>
  <si>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</si>
  <si>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</si>
  <si>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</si>
  <si>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</si>
  <si>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</si>
  <si>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</si>
  <si>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</si>
  <si>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</si>
  <si>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</si>
  <si>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</si>
  <si>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</si>
  <si>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</si>
  <si>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SAN JUAN DE LOS LAGOS</t>
  </si>
  <si>
    <t>DEL 1 AL 31 DE ENERO DE 2020</t>
  </si>
  <si>
    <t>L.C.I. JESUS UBALDO MEDINA BRISEÑO</t>
  </si>
  <si>
    <t>L.C.P. FELIPE DE JESUS RUIZ PEREZ</t>
  </si>
  <si>
    <t>PRESIDENTE MUNICIPAL</t>
  </si>
  <si>
    <t>FUNCIONARIO ENCARGADO DE LA HACIENDA PUBLICA MUNICIPAL</t>
  </si>
  <si>
    <t>ASEJ2020-01-07-09-2020-1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</si>
</sst>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23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1060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 t="s">
        <v>4</v>
      </c>
      <c r="AY5" s="4" t="s">
        <v>5</v>
      </c>
    </row>
    <row r="6" spans="1:51" ht="18.75" x14ac:dyDescent="0.3">
      <c r="A6" s="6" t="s">
        <v>6</v>
      </c>
      <c r="B6" s="7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8</v>
      </c>
      <c r="B7" s="11" t="s">
        <v>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24815279.829999998</v>
      </c>
      <c r="AY7" s="13">
        <f>AY8+AY29+AY35+AY40+AY72+AY81+AY102+AY114</f>
        <v>75879792.739999995</v>
      </c>
    </row>
    <row r="8" spans="1:51" x14ac:dyDescent="0.25">
      <c r="A8" s="10" t="s">
        <v>10</v>
      </c>
      <c r="B8" s="14" t="s">
        <v>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7463496.8900000006</v>
      </c>
      <c r="AY8" s="15">
        <f>AY9+AY11+AY15+AY16+AY17+AY18+AY19+AY25+AY27</f>
        <v>20580686.509999998</v>
      </c>
    </row>
    <row r="9" spans="1:51" x14ac:dyDescent="0.25">
      <c r="A9" s="10">
        <v>41110</v>
      </c>
      <c r="B9" s="16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5487</v>
      </c>
    </row>
    <row r="10" spans="1:51" x14ac:dyDescent="0.25">
      <c r="A10" s="18" t="s">
        <v>13</v>
      </c>
      <c r="B10" s="19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5487</v>
      </c>
    </row>
    <row r="11" spans="1:51" x14ac:dyDescent="0.25">
      <c r="A11" s="10">
        <v>41120</v>
      </c>
      <c r="B11" s="16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7347616.6000000006</v>
      </c>
      <c r="AY11" s="17">
        <f>SUM(AY12:AY14)</f>
        <v>19899924.529999997</v>
      </c>
    </row>
    <row r="12" spans="1:51" x14ac:dyDescent="0.25">
      <c r="A12" s="18" t="s">
        <v>16</v>
      </c>
      <c r="B12" s="19" t="s">
        <v>17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6686798.6600000001</v>
      </c>
      <c r="AY12" s="20">
        <v>13267618.949999999</v>
      </c>
    </row>
    <row r="13" spans="1:51" x14ac:dyDescent="0.25">
      <c r="A13" s="18" t="s">
        <v>18</v>
      </c>
      <c r="B13" s="19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626815.57999999996</v>
      </c>
      <c r="AY13" s="20">
        <v>6310520.5199999996</v>
      </c>
    </row>
    <row r="14" spans="1:51" x14ac:dyDescent="0.25">
      <c r="A14" s="18" t="s">
        <v>20</v>
      </c>
      <c r="B14" s="19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34002.36</v>
      </c>
      <c r="AY14" s="20">
        <v>321785.06</v>
      </c>
    </row>
    <row r="15" spans="1:51" x14ac:dyDescent="0.25">
      <c r="A15" s="10" t="s">
        <v>22</v>
      </c>
      <c r="B15" s="16" t="s">
        <v>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24</v>
      </c>
      <c r="B16" s="16" t="s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26</v>
      </c>
      <c r="B17" s="16" t="s">
        <v>27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28</v>
      </c>
      <c r="B18" s="16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30</v>
      </c>
      <c r="B19" s="16" t="s">
        <v>31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115880.29000000001</v>
      </c>
      <c r="AY19" s="17">
        <f>SUM(AY20:AY24)</f>
        <v>675274.98</v>
      </c>
    </row>
    <row r="20" spans="1:51" x14ac:dyDescent="0.25">
      <c r="A20" s="18" t="s">
        <v>32</v>
      </c>
      <c r="B20" s="19" t="s">
        <v>33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26509.05</v>
      </c>
      <c r="AY20" s="20">
        <v>152115.70000000001</v>
      </c>
    </row>
    <row r="21" spans="1:51" x14ac:dyDescent="0.25">
      <c r="A21" s="18" t="s">
        <v>34</v>
      </c>
      <c r="B21" s="19" t="s">
        <v>35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36</v>
      </c>
      <c r="B22" s="19" t="s">
        <v>37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1100</v>
      </c>
      <c r="AY22" s="20">
        <v>13379.21</v>
      </c>
    </row>
    <row r="23" spans="1:51" x14ac:dyDescent="0.25">
      <c r="A23" s="18" t="s">
        <v>38</v>
      </c>
      <c r="B23" s="19" t="s">
        <v>39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6091.69</v>
      </c>
      <c r="AY23" s="20">
        <v>15514.55</v>
      </c>
    </row>
    <row r="24" spans="1:51" x14ac:dyDescent="0.25">
      <c r="A24" s="18" t="s">
        <v>40</v>
      </c>
      <c r="B24" s="19" t="s">
        <v>41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82179.55</v>
      </c>
      <c r="AY24" s="20">
        <v>494265.52</v>
      </c>
    </row>
    <row r="25" spans="1:51" x14ac:dyDescent="0.25">
      <c r="A25" s="10" t="s">
        <v>42</v>
      </c>
      <c r="B25" s="16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44</v>
      </c>
      <c r="B26" s="19" t="s">
        <v>43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45</v>
      </c>
      <c r="B27" s="16" t="s">
        <v>46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47</v>
      </c>
      <c r="B28" s="19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49</v>
      </c>
      <c r="B29" s="21" t="s">
        <v>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51</v>
      </c>
      <c r="B30" s="16" t="s">
        <v>52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53</v>
      </c>
      <c r="B31" s="16" t="s">
        <v>54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55</v>
      </c>
      <c r="B32" s="16" t="s">
        <v>56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57</v>
      </c>
      <c r="B33" s="16" t="s">
        <v>58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59</v>
      </c>
      <c r="B34" s="16" t="s">
        <v>60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61</v>
      </c>
      <c r="B35" s="21" t="s">
        <v>62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63</v>
      </c>
      <c r="B36" s="16" t="s">
        <v>64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65</v>
      </c>
      <c r="B37" s="19" t="s">
        <v>66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67</v>
      </c>
      <c r="B38" s="16" t="s">
        <v>68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69</v>
      </c>
      <c r="B39" s="19" t="s">
        <v>70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71</v>
      </c>
      <c r="B40" s="21" t="s">
        <v>72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16600387.52</v>
      </c>
      <c r="AY40" s="15">
        <f>AY41+AY46+AY47+AY62+AY68+AY70</f>
        <v>47313717.710000001</v>
      </c>
    </row>
    <row r="41" spans="1:51" x14ac:dyDescent="0.25">
      <c r="A41" s="10" t="s">
        <v>73</v>
      </c>
      <c r="B41" s="16" t="s">
        <v>74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1212996</v>
      </c>
      <c r="AY41" s="17">
        <f>SUM(AY42:AY45)</f>
        <v>5223821</v>
      </c>
    </row>
    <row r="42" spans="1:51" x14ac:dyDescent="0.25">
      <c r="A42" s="18" t="s">
        <v>75</v>
      </c>
      <c r="B42" s="19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1195246</v>
      </c>
      <c r="AY42" s="20">
        <v>4230447</v>
      </c>
    </row>
    <row r="43" spans="1:51" x14ac:dyDescent="0.25">
      <c r="A43" s="18" t="s">
        <v>77</v>
      </c>
      <c r="B43" s="19" t="s">
        <v>78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7950</v>
      </c>
      <c r="AY43" s="20">
        <v>538265</v>
      </c>
    </row>
    <row r="44" spans="1:51" x14ac:dyDescent="0.25">
      <c r="A44" s="18" t="s">
        <v>79</v>
      </c>
      <c r="B44" s="19" t="s">
        <v>80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9800</v>
      </c>
      <c r="AY44" s="20">
        <v>196799</v>
      </c>
    </row>
    <row r="45" spans="1:51" x14ac:dyDescent="0.25">
      <c r="A45" s="18" t="s">
        <v>81</v>
      </c>
      <c r="B45" s="19" t="s">
        <v>82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0</v>
      </c>
      <c r="AY45" s="20">
        <v>258310</v>
      </c>
    </row>
    <row r="46" spans="1:51" x14ac:dyDescent="0.25">
      <c r="A46" s="10" t="s">
        <v>83</v>
      </c>
      <c r="B46" s="16" t="s">
        <v>84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85</v>
      </c>
      <c r="B47" s="16" t="s">
        <v>86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15250784.059999999</v>
      </c>
      <c r="AY47" s="17">
        <f>SUM(AY48:AY61)</f>
        <v>41234614.829999998</v>
      </c>
    </row>
    <row r="48" spans="1:51" x14ac:dyDescent="0.25">
      <c r="A48" s="18" t="s">
        <v>87</v>
      </c>
      <c r="B48" s="19" t="s">
        <v>88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417227.13</v>
      </c>
      <c r="AY48" s="20">
        <v>1541224.84</v>
      </c>
    </row>
    <row r="49" spans="1:51" x14ac:dyDescent="0.25">
      <c r="A49" s="18" t="s">
        <v>89</v>
      </c>
      <c r="B49" s="19" t="s">
        <v>90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122573.78</v>
      </c>
      <c r="AY49" s="20">
        <v>386180.35</v>
      </c>
    </row>
    <row r="50" spans="1:51" x14ac:dyDescent="0.25">
      <c r="A50" s="18" t="s">
        <v>91</v>
      </c>
      <c r="B50" s="19" t="s">
        <v>92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119388.79</v>
      </c>
      <c r="AY50" s="20">
        <v>3621088.69</v>
      </c>
    </row>
    <row r="51" spans="1:51" x14ac:dyDescent="0.25">
      <c r="A51" s="18" t="s">
        <v>93</v>
      </c>
      <c r="B51" s="19" t="s">
        <v>94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95</v>
      </c>
      <c r="B52" s="19" t="s">
        <v>96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360</v>
      </c>
      <c r="AY52" s="20">
        <v>50219</v>
      </c>
    </row>
    <row r="53" spans="1:51" x14ac:dyDescent="0.25">
      <c r="A53" s="18" t="s">
        <v>97</v>
      </c>
      <c r="B53" s="19" t="s">
        <v>98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7187.36</v>
      </c>
      <c r="AY53" s="20">
        <v>257699.97</v>
      </c>
    </row>
    <row r="54" spans="1:51" x14ac:dyDescent="0.25">
      <c r="A54" s="18" t="s">
        <v>99</v>
      </c>
      <c r="B54" s="19" t="s">
        <v>100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5800</v>
      </c>
    </row>
    <row r="55" spans="1:51" x14ac:dyDescent="0.25">
      <c r="A55" s="18" t="s">
        <v>101</v>
      </c>
      <c r="B55" s="19" t="s">
        <v>102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0</v>
      </c>
      <c r="AY55" s="20">
        <v>78355.95</v>
      </c>
    </row>
    <row r="56" spans="1:51" x14ac:dyDescent="0.25">
      <c r="A56" s="18" t="s">
        <v>103</v>
      </c>
      <c r="B56" s="19" t="s">
        <v>104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318039.19</v>
      </c>
      <c r="AY56" s="20">
        <v>1285728.42</v>
      </c>
    </row>
    <row r="57" spans="1:51" x14ac:dyDescent="0.25">
      <c r="A57" s="18" t="s">
        <v>105</v>
      </c>
      <c r="B57" s="19" t="s">
        <v>106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13662076.029999999</v>
      </c>
      <c r="AY57" s="20">
        <v>29324817.609999999</v>
      </c>
    </row>
    <row r="58" spans="1:51" x14ac:dyDescent="0.25">
      <c r="A58" s="18" t="s">
        <v>107</v>
      </c>
      <c r="B58" s="19" t="s">
        <v>108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270177.74</v>
      </c>
      <c r="AY58" s="20">
        <v>2184575.44</v>
      </c>
    </row>
    <row r="59" spans="1:51" x14ac:dyDescent="0.25">
      <c r="A59" s="18" t="s">
        <v>109</v>
      </c>
      <c r="B59" s="19" t="s">
        <v>110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0</v>
      </c>
      <c r="AY59" s="20">
        <v>7282</v>
      </c>
    </row>
    <row r="60" spans="1:51" x14ac:dyDescent="0.25">
      <c r="A60" s="18" t="s">
        <v>111</v>
      </c>
      <c r="B60" s="19" t="s">
        <v>112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315272.53999999998</v>
      </c>
      <c r="AY60" s="20">
        <v>2194469.04</v>
      </c>
    </row>
    <row r="61" spans="1:51" x14ac:dyDescent="0.25">
      <c r="A61" s="18" t="s">
        <v>113</v>
      </c>
      <c r="B61" s="19" t="s">
        <v>114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18481.5</v>
      </c>
      <c r="AY61" s="20">
        <v>297173.52</v>
      </c>
    </row>
    <row r="62" spans="1:51" x14ac:dyDescent="0.25">
      <c r="A62" s="10" t="s">
        <v>115</v>
      </c>
      <c r="B62" s="16" t="s">
        <v>116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136257.46000000002</v>
      </c>
      <c r="AY62" s="17">
        <f>SUM(AY63:AY67)</f>
        <v>790481.88</v>
      </c>
    </row>
    <row r="63" spans="1:51" x14ac:dyDescent="0.25">
      <c r="A63" s="18" t="s">
        <v>117</v>
      </c>
      <c r="B63" s="19" t="s">
        <v>33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115229.85</v>
      </c>
      <c r="AY63" s="20">
        <v>623236.1</v>
      </c>
    </row>
    <row r="64" spans="1:51" x14ac:dyDescent="0.25">
      <c r="A64" s="18" t="s">
        <v>118</v>
      </c>
      <c r="B64" s="19" t="s">
        <v>35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119</v>
      </c>
      <c r="B65" s="19" t="s">
        <v>37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20841.61</v>
      </c>
      <c r="AY65" s="20">
        <v>110218.78</v>
      </c>
    </row>
    <row r="66" spans="1:51" x14ac:dyDescent="0.25">
      <c r="A66" s="18" t="s">
        <v>120</v>
      </c>
      <c r="B66" s="19" t="s">
        <v>39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121</v>
      </c>
      <c r="B67" s="19" t="s">
        <v>41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186</v>
      </c>
      <c r="AY67" s="20">
        <v>57027</v>
      </c>
    </row>
    <row r="68" spans="1:51" x14ac:dyDescent="0.25">
      <c r="A68" s="10" t="s">
        <v>122</v>
      </c>
      <c r="B68" s="16" t="s">
        <v>123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124</v>
      </c>
      <c r="B69" s="19" t="s">
        <v>125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126</v>
      </c>
      <c r="B70" s="16" t="s">
        <v>127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350</v>
      </c>
      <c r="AY70" s="17">
        <f>SUM(AY71)</f>
        <v>64800</v>
      </c>
    </row>
    <row r="71" spans="1:51" x14ac:dyDescent="0.25">
      <c r="A71" s="18" t="s">
        <v>128</v>
      </c>
      <c r="B71" s="19" t="s">
        <v>129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350</v>
      </c>
      <c r="AY71" s="20">
        <v>64800</v>
      </c>
    </row>
    <row r="72" spans="1:51" x14ac:dyDescent="0.25">
      <c r="A72" s="10" t="s">
        <v>130</v>
      </c>
      <c r="B72" s="21" t="s">
        <v>131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602975.41999999993</v>
      </c>
      <c r="AY72" s="15">
        <f>AY73+AY76+AY77+AY78+AY80</f>
        <v>2726616.6399999997</v>
      </c>
    </row>
    <row r="73" spans="1:51" x14ac:dyDescent="0.25">
      <c r="A73" s="10" t="s">
        <v>132</v>
      </c>
      <c r="B73" s="16" t="s">
        <v>133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602975.41999999993</v>
      </c>
      <c r="AY73" s="17">
        <f>SUM(AY74:AY75)</f>
        <v>2726616.6399999997</v>
      </c>
    </row>
    <row r="74" spans="1:51" x14ac:dyDescent="0.25">
      <c r="A74" s="18" t="s">
        <v>134</v>
      </c>
      <c r="B74" s="19" t="s">
        <v>135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344859.54</v>
      </c>
      <c r="AY74" s="20">
        <v>1853367.13</v>
      </c>
    </row>
    <row r="75" spans="1:51" x14ac:dyDescent="0.25">
      <c r="A75" s="18" t="s">
        <v>136</v>
      </c>
      <c r="B75" s="19" t="s">
        <v>137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258115.88</v>
      </c>
      <c r="AY75" s="20">
        <v>873249.51</v>
      </c>
    </row>
    <row r="76" spans="1:51" x14ac:dyDescent="0.25">
      <c r="A76" s="10" t="s">
        <v>138</v>
      </c>
      <c r="B76" s="16" t="s">
        <v>139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140</v>
      </c>
      <c r="B77" s="16" t="s">
        <v>141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142</v>
      </c>
      <c r="B78" s="16" t="s">
        <v>143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144</v>
      </c>
      <c r="B79" s="23" t="s">
        <v>145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146</v>
      </c>
      <c r="B80" s="16" t="s">
        <v>147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148</v>
      </c>
      <c r="B81" s="21" t="s">
        <v>149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148420</v>
      </c>
      <c r="AY81" s="15">
        <f>AY82+AY83+AY85+AY87+AY89+AY91+AY93+AY94+AY100</f>
        <v>5258771.88</v>
      </c>
    </row>
    <row r="82" spans="1:51" x14ac:dyDescent="0.25">
      <c r="A82" s="10" t="s">
        <v>150</v>
      </c>
      <c r="B82" s="16" t="s">
        <v>151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152</v>
      </c>
      <c r="B83" s="16" t="s">
        <v>153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113950</v>
      </c>
      <c r="AY83" s="17">
        <f>SUM(AY84)</f>
        <v>1778191</v>
      </c>
    </row>
    <row r="84" spans="1:51" x14ac:dyDescent="0.25">
      <c r="A84" s="18" t="s">
        <v>154</v>
      </c>
      <c r="B84" s="23" t="s">
        <v>37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113950</v>
      </c>
      <c r="AY84" s="20">
        <v>1778191</v>
      </c>
    </row>
    <row r="85" spans="1:51" x14ac:dyDescent="0.25">
      <c r="A85" s="10" t="s">
        <v>155</v>
      </c>
      <c r="B85" s="16" t="s">
        <v>156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157</v>
      </c>
      <c r="B86" s="23" t="s">
        <v>158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159</v>
      </c>
      <c r="B87" s="16" t="s">
        <v>160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350</v>
      </c>
    </row>
    <row r="88" spans="1:51" x14ac:dyDescent="0.25">
      <c r="A88" s="18" t="s">
        <v>161</v>
      </c>
      <c r="B88" s="23" t="s">
        <v>162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350</v>
      </c>
    </row>
    <row r="89" spans="1:51" x14ac:dyDescent="0.25">
      <c r="A89" s="10" t="s">
        <v>163</v>
      </c>
      <c r="B89" s="16" t="s">
        <v>164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34470</v>
      </c>
      <c r="AY89" s="17">
        <f>SUM(AY90)</f>
        <v>3480230.88</v>
      </c>
    </row>
    <row r="90" spans="1:51" x14ac:dyDescent="0.25">
      <c r="A90" s="18" t="s">
        <v>161</v>
      </c>
      <c r="B90" s="23" t="s">
        <v>165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34470</v>
      </c>
      <c r="AY90" s="20">
        <v>3480230.88</v>
      </c>
    </row>
    <row r="91" spans="1:51" x14ac:dyDescent="0.25">
      <c r="A91" s="10" t="s">
        <v>166</v>
      </c>
      <c r="B91" s="16" t="s">
        <v>167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161</v>
      </c>
      <c r="B92" s="23" t="s">
        <v>168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169</v>
      </c>
      <c r="B93" s="16" t="s">
        <v>170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171</v>
      </c>
      <c r="B94" s="16" t="s">
        <v>172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173</v>
      </c>
      <c r="B95" s="23" t="s">
        <v>33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174</v>
      </c>
      <c r="B96" s="23" t="s">
        <v>35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175</v>
      </c>
      <c r="B97" s="23" t="s">
        <v>37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176</v>
      </c>
      <c r="B98" s="23" t="s">
        <v>39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177</v>
      </c>
      <c r="B99" s="23" t="s">
        <v>41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178</v>
      </c>
      <c r="B100" s="16" t="s">
        <v>179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 x14ac:dyDescent="0.25">
      <c r="A101" s="18" t="s">
        <v>180</v>
      </c>
      <c r="B101" s="23" t="s">
        <v>181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 x14ac:dyDescent="0.25">
      <c r="A102" s="10" t="s">
        <v>182</v>
      </c>
      <c r="B102" s="21" t="s">
        <v>183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184</v>
      </c>
      <c r="B103" s="16" t="s">
        <v>185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186</v>
      </c>
      <c r="B104" s="19" t="s">
        <v>187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188</v>
      </c>
      <c r="B105" s="16" t="s">
        <v>189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190</v>
      </c>
      <c r="B106" s="16" t="s">
        <v>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192</v>
      </c>
      <c r="B107" s="19" t="s">
        <v>193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194</v>
      </c>
      <c r="B108" s="16" t="s">
        <v>195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196</v>
      </c>
      <c r="B109" s="16" t="s">
        <v>197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198</v>
      </c>
      <c r="B110" s="16" t="s">
        <v>199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200</v>
      </c>
      <c r="B111" s="16" t="s">
        <v>201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202</v>
      </c>
      <c r="B112" s="19" t="s">
        <v>203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204</v>
      </c>
      <c r="B113" s="16" t="s">
        <v>205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206</v>
      </c>
      <c r="B114" s="21" t="s">
        <v>207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208</v>
      </c>
      <c r="B115" s="16" t="s">
        <v>209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210</v>
      </c>
      <c r="B116" s="16" t="s">
        <v>211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212</v>
      </c>
      <c r="B117" s="24" t="s">
        <v>213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8619985.120000001</v>
      </c>
      <c r="AY117" s="13">
        <f>AY118+AY149</f>
        <v>187422173.66000003</v>
      </c>
    </row>
    <row r="118" spans="1:51" x14ac:dyDescent="0.25">
      <c r="A118" s="10" t="s">
        <v>214</v>
      </c>
      <c r="B118" s="21" t="s">
        <v>215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8619985.120000001</v>
      </c>
      <c r="AY118" s="15">
        <f>AY119+AY132+AY135+AY140+AY146</f>
        <v>187422173.66000003</v>
      </c>
    </row>
    <row r="119" spans="1:51" x14ac:dyDescent="0.25">
      <c r="A119" s="10" t="s">
        <v>216</v>
      </c>
      <c r="B119" s="16" t="s">
        <v>217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8395186.120000001</v>
      </c>
      <c r="AY119" s="17">
        <f>SUM(AY120:AY131)</f>
        <v>118001586.08000001</v>
      </c>
    </row>
    <row r="120" spans="1:51" x14ac:dyDescent="0.25">
      <c r="A120" s="18" t="s">
        <v>218</v>
      </c>
      <c r="B120" s="19" t="s">
        <v>219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5642034.5700000003</v>
      </c>
      <c r="AY120" s="20">
        <v>79523341.030000001</v>
      </c>
    </row>
    <row r="121" spans="1:51" x14ac:dyDescent="0.25">
      <c r="A121" s="18" t="s">
        <v>220</v>
      </c>
      <c r="B121" s="19" t="s">
        <v>221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720533.01</v>
      </c>
      <c r="AY121" s="20">
        <v>10122967.26</v>
      </c>
    </row>
    <row r="122" spans="1:51" x14ac:dyDescent="0.25">
      <c r="A122" s="18" t="s">
        <v>222</v>
      </c>
      <c r="B122" s="19" t="s">
        <v>223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309474.78000000003</v>
      </c>
      <c r="AY122" s="20">
        <v>3166730.25</v>
      </c>
    </row>
    <row r="123" spans="1:51" x14ac:dyDescent="0.25">
      <c r="A123" s="18" t="s">
        <v>224</v>
      </c>
      <c r="B123" s="19" t="s">
        <v>225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25">
      <c r="A124" s="18" t="s">
        <v>226</v>
      </c>
      <c r="B124" s="19" t="s">
        <v>227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228</v>
      </c>
      <c r="B125" s="19" t="s">
        <v>229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162253.84</v>
      </c>
      <c r="AY125" s="20">
        <v>2410533.96</v>
      </c>
    </row>
    <row r="126" spans="1:51" x14ac:dyDescent="0.25">
      <c r="A126" s="18" t="s">
        <v>230</v>
      </c>
      <c r="B126" s="19" t="s">
        <v>231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232</v>
      </c>
      <c r="B127" s="19" t="s">
        <v>233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234</v>
      </c>
      <c r="B128" s="19" t="s">
        <v>235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194617.92</v>
      </c>
      <c r="AY128" s="20">
        <v>2626622.1800000002</v>
      </c>
    </row>
    <row r="129" spans="1:51" x14ac:dyDescent="0.25">
      <c r="A129" s="18" t="s">
        <v>236</v>
      </c>
      <c r="B129" s="19" t="s">
        <v>237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0</v>
      </c>
      <c r="AY129" s="20">
        <v>3148757</v>
      </c>
    </row>
    <row r="130" spans="1:51" x14ac:dyDescent="0.25">
      <c r="A130" s="18" t="s">
        <v>238</v>
      </c>
      <c r="B130" s="19" t="s">
        <v>239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240</v>
      </c>
      <c r="B131" s="19" t="s">
        <v>241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1366272</v>
      </c>
      <c r="AY131" s="20">
        <v>17002634.399999999</v>
      </c>
    </row>
    <row r="132" spans="1:51" x14ac:dyDescent="0.25">
      <c r="A132" s="10" t="s">
        <v>242</v>
      </c>
      <c r="B132" s="16" t="s">
        <v>243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214.15</v>
      </c>
      <c r="AY132" s="17">
        <f>SUM(AY133:AY134)</f>
        <v>63448098.760000005</v>
      </c>
    </row>
    <row r="133" spans="1:51" x14ac:dyDescent="0.25">
      <c r="A133" s="18" t="s">
        <v>244</v>
      </c>
      <c r="B133" s="19" t="s">
        <v>245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8.32</v>
      </c>
      <c r="AY133" s="20">
        <v>14528865.130000001</v>
      </c>
    </row>
    <row r="134" spans="1:51" x14ac:dyDescent="0.25">
      <c r="A134" s="18" t="s">
        <v>246</v>
      </c>
      <c r="B134" s="19" t="s">
        <v>247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205.83</v>
      </c>
      <c r="AY134" s="20">
        <v>48919233.630000003</v>
      </c>
    </row>
    <row r="135" spans="1:51" x14ac:dyDescent="0.25">
      <c r="A135" s="10" t="s">
        <v>248</v>
      </c>
      <c r="B135" s="16" t="s">
        <v>249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3852975.28</v>
      </c>
    </row>
    <row r="136" spans="1:51" x14ac:dyDescent="0.25">
      <c r="A136" s="18" t="s">
        <v>250</v>
      </c>
      <c r="B136" s="19" t="s">
        <v>251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252</v>
      </c>
      <c r="B137" s="19" t="s">
        <v>253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254</v>
      </c>
      <c r="B138" s="19" t="s">
        <v>255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256</v>
      </c>
      <c r="B139" s="19" t="s">
        <v>257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3852975.28</v>
      </c>
    </row>
    <row r="140" spans="1:51" x14ac:dyDescent="0.25">
      <c r="A140" s="10" t="s">
        <v>258</v>
      </c>
      <c r="B140" s="16" t="s">
        <v>259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224584.85</v>
      </c>
      <c r="AY140" s="17">
        <f>SUM(AY141:AY145)</f>
        <v>2119513.54</v>
      </c>
    </row>
    <row r="141" spans="1:51" x14ac:dyDescent="0.25">
      <c r="A141" s="18" t="s">
        <v>260</v>
      </c>
      <c r="B141" s="19" t="s">
        <v>261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320.18</v>
      </c>
      <c r="AY141" s="20">
        <v>1945.88</v>
      </c>
    </row>
    <row r="142" spans="1:51" x14ac:dyDescent="0.25">
      <c r="A142" s="18" t="s">
        <v>262</v>
      </c>
      <c r="B142" s="19" t="s">
        <v>263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32028.75</v>
      </c>
      <c r="AY142" s="20">
        <v>370686.12</v>
      </c>
    </row>
    <row r="143" spans="1:51" x14ac:dyDescent="0.25">
      <c r="A143" s="18" t="s">
        <v>264</v>
      </c>
      <c r="B143" s="19" t="s">
        <v>265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192235.92</v>
      </c>
      <c r="AY143" s="20">
        <v>1746881.54</v>
      </c>
    </row>
    <row r="144" spans="1:51" x14ac:dyDescent="0.25">
      <c r="A144" s="18" t="s">
        <v>266</v>
      </c>
      <c r="B144" s="19" t="s">
        <v>267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268</v>
      </c>
      <c r="B145" s="19" t="s">
        <v>269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270</v>
      </c>
      <c r="B146" s="16" t="s">
        <v>271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272</v>
      </c>
      <c r="B147" s="19" t="s">
        <v>273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274</v>
      </c>
      <c r="B148" s="19" t="s">
        <v>275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276</v>
      </c>
      <c r="B149" s="21" t="s">
        <v>277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278</v>
      </c>
      <c r="B150" s="16" t="s">
        <v>279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280</v>
      </c>
      <c r="B151" s="19" t="s">
        <v>281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282</v>
      </c>
      <c r="B152" s="16" t="s">
        <v>283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284</v>
      </c>
      <c r="B153" s="16" t="s">
        <v>285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1058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3038000.8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3038000.8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3038000.8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6" t="s">
        <v>345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7">
        <f>AX7+AX117+AX161</f>
        <v>33435264.949999999</v>
      </c>
      <c r="AY184" s="27">
        <f>AY7+AY117+AY161</f>
        <v>266339967.20000005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14298618.619999999</v>
      </c>
      <c r="AY186" s="13">
        <f>AY187+AY222+AY287</f>
        <v>184673541.09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6892009.9899999993</v>
      </c>
      <c r="AY187" s="15">
        <f>AY188+AY193+AY198+AY207+AY212+AY219</f>
        <v>85159601.790000007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2754182.54</v>
      </c>
      <c r="AY188" s="17">
        <f>SUM(AY189:AY192)</f>
        <v>31539895.98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360712.64</v>
      </c>
      <c r="AY189" s="20">
        <v>5054794.34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2393469.9</v>
      </c>
      <c r="AY191" s="20">
        <v>26485101.640000001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3469795.6599999997</v>
      </c>
      <c r="AY193" s="17">
        <f>SUM(AY194:AY197)</f>
        <v>38990823.090000004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37266.839999999997</v>
      </c>
      <c r="AY194" s="20">
        <v>435386.78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3432528.82</v>
      </c>
      <c r="AY195" s="20">
        <v>38555436.310000002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593980.65</v>
      </c>
      <c r="AY198" s="17">
        <f>SUM(AY199:AY206)</f>
        <v>13234475.99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4121.2299999999996</v>
      </c>
      <c r="AY200" s="20">
        <v>9512056.9900000002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589859.42000000004</v>
      </c>
      <c r="AY201" s="20">
        <v>3652419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70000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74051.14</v>
      </c>
      <c r="AY212" s="17">
        <f>SUM(AY213:AY218)</f>
        <v>1394406.73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158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74051.14</v>
      </c>
      <c r="AY214" s="20">
        <v>1394406.73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3691912.9599999995</v>
      </c>
      <c r="AY222" s="15">
        <f>AY223+AY232+AY236+AY246+AY256+AY264+AY267+AY273+AY277</f>
        <v>38089651.519999996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138864.36000000002</v>
      </c>
      <c r="AY223" s="17">
        <f>SUM(AY224:AY231)</f>
        <v>2927620.6700000004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48487</v>
      </c>
      <c r="AY224" s="20">
        <v>840658.54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15603.96</v>
      </c>
      <c r="AY225" s="20">
        <v>851908.93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53529.08</v>
      </c>
      <c r="AY227" s="20">
        <v>607400.12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21244.32</v>
      </c>
      <c r="AY229" s="20">
        <v>441328.08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0</v>
      </c>
      <c r="AY231" s="20">
        <v>186325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88843.14</v>
      </c>
      <c r="AY232" s="17">
        <f>SUM(AY233:AY235)</f>
        <v>2340935.3199999998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88843.14</v>
      </c>
      <c r="AY233" s="20">
        <v>2334645.3199999998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6290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107059.88</v>
      </c>
      <c r="AY246" s="17">
        <f>SUM(AY247:AY255)</f>
        <v>645840.68999999994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0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0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107059.88</v>
      </c>
      <c r="AY252" s="20">
        <v>645840.68999999994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0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0</v>
      </c>
      <c r="AY255" s="20">
        <v>0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1573027.5499999998</v>
      </c>
      <c r="AY256" s="17">
        <f>SUM(AY257:AY263)</f>
        <v>12694693.899999999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1009208.82</v>
      </c>
      <c r="AY257" s="20">
        <v>6020854.7699999996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580</v>
      </c>
      <c r="AY258" s="20">
        <v>34094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563238.73</v>
      </c>
      <c r="AY259" s="20">
        <v>6639745.1299999999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0</v>
      </c>
      <c r="AY260" s="20">
        <v>0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1692837.47</v>
      </c>
      <c r="AY264" s="17">
        <f>SUM(AY265:AY266)</f>
        <v>14564107.460000001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1692837.47</v>
      </c>
      <c r="AY265" s="20">
        <v>14564107.460000001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6009.96</v>
      </c>
      <c r="AY267" s="17">
        <f>SUM(AY268:AY272)</f>
        <v>875225.26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1980.12</v>
      </c>
      <c r="AY268" s="20">
        <v>875225.26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0</v>
      </c>
      <c r="AY269" s="20">
        <v>0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4029.84</v>
      </c>
      <c r="AY270" s="20">
        <v>0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26283.47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26283.47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85270.6</v>
      </c>
      <c r="AY277" s="17">
        <f>SUM(AY278:AY286)</f>
        <v>4014944.75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12952.16</v>
      </c>
      <c r="AY278" s="20">
        <v>243803.99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0</v>
      </c>
      <c r="AY279" s="20">
        <v>0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0</v>
      </c>
      <c r="AY281" s="20">
        <v>0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9185.7800000000007</v>
      </c>
      <c r="AY283" s="20">
        <v>1305825.6000000001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96280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63132.66</v>
      </c>
      <c r="AY285" s="20">
        <v>2369035.16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3714695.6700000004</v>
      </c>
      <c r="AY287" s="15">
        <f>AY288+AY298+AY308+AY318+AY328+AY338+AY346+AY356+AY362</f>
        <v>61424287.780000001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3258255</v>
      </c>
      <c r="AY288" s="17">
        <v>40411250.25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3232159</v>
      </c>
      <c r="AY289" s="20">
        <v>40001515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0</v>
      </c>
      <c r="AY290" s="20">
        <v>0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0</v>
      </c>
      <c r="AY292" s="20">
        <v>311690.67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25959</v>
      </c>
      <c r="AY293" s="20">
        <v>80568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0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137</v>
      </c>
      <c r="AY296" s="20">
        <v>17476.580000000002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0</v>
      </c>
      <c r="AY298" s="17">
        <f>SUM(AY299:AY307)</f>
        <v>0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0</v>
      </c>
      <c r="AY300" s="20">
        <v>0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0</v>
      </c>
      <c r="AY303" s="20">
        <v>0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0</v>
      </c>
      <c r="AY304" s="20">
        <v>0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0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121046</v>
      </c>
      <c r="AY308" s="17">
        <f>SUM(AY309:AY317)</f>
        <v>1546731.43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49300</v>
      </c>
      <c r="AY309" s="20">
        <v>713807.42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170680.08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20706</v>
      </c>
      <c r="AY311" s="20">
        <v>222720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51040</v>
      </c>
      <c r="AY312" s="20">
        <v>439523.93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46176.06</v>
      </c>
      <c r="AY318" s="17">
        <f>SUM(AY319:AY327)</f>
        <v>966984.44000000006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7934.34</v>
      </c>
      <c r="AY319" s="20">
        <v>44041.93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33992.639999999999</v>
      </c>
      <c r="AY322" s="20">
        <v>827691.8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4249.08</v>
      </c>
      <c r="AY323" s="20">
        <v>95250.71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115447.49</v>
      </c>
      <c r="AY328" s="17">
        <f>SUM(AY329:AY337)</f>
        <v>9694655.25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108189.49</v>
      </c>
      <c r="AY329" s="20">
        <v>9358537.4900000002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284520.15999999997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0</v>
      </c>
      <c r="AY331" s="20">
        <v>24940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0</v>
      </c>
      <c r="AY333" s="20">
        <v>0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0</v>
      </c>
      <c r="AY335" s="20">
        <v>0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7258</v>
      </c>
      <c r="AY337" s="20">
        <v>26657.599999999999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72320</v>
      </c>
      <c r="AY338" s="17">
        <f>SUM(AY339:AY345)</f>
        <v>809666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72320</v>
      </c>
      <c r="AY339" s="20">
        <v>809666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37206</v>
      </c>
      <c r="AY346" s="17">
        <f>SUM(AY347:AY355)</f>
        <v>577542.52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15200</v>
      </c>
      <c r="AY347" s="20">
        <v>13481.64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1488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22006</v>
      </c>
      <c r="AY351" s="20">
        <v>562572.88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42245.120000000003</v>
      </c>
      <c r="AY356" s="17">
        <f>SUM(AY357:AY361)</f>
        <v>5609907.6799999997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42245.120000000003</v>
      </c>
      <c r="AY358" s="20">
        <v>5609907.6799999997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22000</v>
      </c>
      <c r="AY362" s="17">
        <f>SUM(AY363:AY371)</f>
        <v>1807550.21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12000</v>
      </c>
      <c r="AY363" s="20">
        <v>322603.32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9564</v>
      </c>
      <c r="AY364" s="20">
        <v>122509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436</v>
      </c>
      <c r="AY371" s="20">
        <v>1362437.89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739595.76</v>
      </c>
      <c r="AY372" s="13">
        <f>AY373+AY385+AY391+AY403+AY416+AY423+AY433+AY436+AY447</f>
        <v>16597739.289999999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429000</v>
      </c>
      <c r="AY385" s="15">
        <f>AY386+AY390</f>
        <v>4455000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429000</v>
      </c>
      <c r="AY386" s="17">
        <f>SUM(AY387:AY389)</f>
        <v>4455000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429000</v>
      </c>
      <c r="AY387" s="20">
        <v>4455000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694400</v>
      </c>
    </row>
    <row r="392" spans="1:51" x14ac:dyDescent="0.25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694400</v>
      </c>
    </row>
    <row r="393" spans="1:51" x14ac:dyDescent="0.25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694400</v>
      </c>
    </row>
    <row r="397" spans="1:51" x14ac:dyDescent="0.25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71347.839999999997</v>
      </c>
      <c r="AY403" s="15">
        <f>AY404+AY406+AY408+AY414</f>
        <v>7449087.209999999</v>
      </c>
    </row>
    <row r="404" spans="1:51" x14ac:dyDescent="0.25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57144</v>
      </c>
      <c r="AY404" s="17">
        <f>SUM(AY405)</f>
        <v>5623782.3899999997</v>
      </c>
    </row>
    <row r="405" spans="1:51" x14ac:dyDescent="0.25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57144</v>
      </c>
      <c r="AY405" s="20">
        <v>5623782.3899999997</v>
      </c>
    </row>
    <row r="406" spans="1:51" x14ac:dyDescent="0.25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25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25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14203.84</v>
      </c>
      <c r="AY408" s="17">
        <f>SUM(AY409:AY413)</f>
        <v>1825304.8199999998</v>
      </c>
    </row>
    <row r="409" spans="1:51" x14ac:dyDescent="0.25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13254.84</v>
      </c>
      <c r="AY409" s="20">
        <v>1434448.43</v>
      </c>
    </row>
    <row r="410" spans="1:51" x14ac:dyDescent="0.25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949</v>
      </c>
      <c r="AY411" s="20">
        <v>390856.39</v>
      </c>
    </row>
    <row r="412" spans="1:51" x14ac:dyDescent="0.25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232691.92</v>
      </c>
      <c r="AY416" s="15">
        <f>AY417+AY419+AY421</f>
        <v>2946412.08</v>
      </c>
    </row>
    <row r="417" spans="1:51" x14ac:dyDescent="0.25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232691.92</v>
      </c>
      <c r="AY419" s="17">
        <f>SUM(AY420)</f>
        <v>2946412.08</v>
      </c>
    </row>
    <row r="420" spans="1:51" x14ac:dyDescent="0.25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232691.92</v>
      </c>
      <c r="AY420" s="20">
        <v>2946412.08</v>
      </c>
    </row>
    <row r="421" spans="1:51" x14ac:dyDescent="0.25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6556</v>
      </c>
      <c r="AY423" s="15">
        <f>AY424+AY428</f>
        <v>1052840</v>
      </c>
    </row>
    <row r="424" spans="1:51" x14ac:dyDescent="0.25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6556</v>
      </c>
      <c r="AY424" s="17">
        <f>SUM(AY425:AY427)</f>
        <v>1052840</v>
      </c>
    </row>
    <row r="425" spans="1:51" x14ac:dyDescent="0.25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6556</v>
      </c>
      <c r="AY425" s="20">
        <v>1052840</v>
      </c>
    </row>
    <row r="426" spans="1:51" x14ac:dyDescent="0.25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 x14ac:dyDescent="0.25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 x14ac:dyDescent="0.25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 x14ac:dyDescent="0.25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 x14ac:dyDescent="0.25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70228.03</v>
      </c>
      <c r="AY507" s="13">
        <f>AY508+AY517+AY520+AY526+AY528+AY530</f>
        <v>748291.73</v>
      </c>
    </row>
    <row r="508" spans="1:51" x14ac:dyDescent="0.25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70228.03</v>
      </c>
      <c r="AY508" s="15">
        <f>SUM(AY509:AY516)</f>
        <v>748291.73</v>
      </c>
    </row>
    <row r="509" spans="1:51" x14ac:dyDescent="0.25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70228.03</v>
      </c>
      <c r="AY513" s="17">
        <v>748291.73</v>
      </c>
    </row>
    <row r="514" spans="1:51" x14ac:dyDescent="0.25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6" t="s">
        <v>1055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30">
        <f>AX186+AX372+AX453+AX477+AX507+AX540</f>
        <v>15108442.409999998</v>
      </c>
      <c r="AY543" s="30">
        <f>AY186+AY372+AY453+AY477+AY507+AY540</f>
        <v>202019572.10999998</v>
      </c>
    </row>
    <row r="544" spans="1:51" ht="16.5" customHeight="1" thickBot="1" x14ac:dyDescent="0.35">
      <c r="B544" s="47" t="s">
        <v>1056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1">
        <f>AX184-AX543</f>
        <v>18326822.539999999</v>
      </c>
      <c r="AY544" s="31">
        <f>AY184-AY543</f>
        <v>64320395.090000063</v>
      </c>
    </row>
    <row r="545" spans="2:51" ht="15.75" thickTop="1" x14ac:dyDescent="0.25"/>
    <row r="546" spans="2:51" ht="18.75" x14ac:dyDescent="0.3">
      <c r="B546" s="34" t="s">
        <v>2</v>
      </c>
    </row>
    <row r="547" spans="2:51" x14ac:dyDescent="0.25">
      <c r="B547" s="1"/>
    </row>
    <row r="548" spans="2:51" x14ac:dyDescent="0.25">
      <c r="B548" s="1"/>
      <c r="AG548" s="51" t="s">
        <v>1065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1057</v>
      </c>
      <c r="AW551" s="48"/>
      <c r="AX551" s="48"/>
      <c r="AY551" s="48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49" t="s">
        <v>1061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49" t="s">
        <v>1062</v>
      </c>
      <c r="AW552" s="49"/>
      <c r="AX552" s="49"/>
      <c r="AY552" s="49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0"/>
      <c r="AW553" s="50"/>
      <c r="AX553" s="50"/>
      <c r="AY553" s="50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0" t="s">
        <v>1063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1" t="s">
        <v>1064</v>
      </c>
      <c r="AW554" s="41"/>
      <c r="AX554" s="41"/>
      <c r="AY554" s="41"/>
    </row>
    <row r="555" spans="2:51" ht="15" customHeight="1" x14ac:dyDescent="0.25">
      <c r="D555" s="39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9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password="CEE3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&amp;RFormato F6 -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CP</cp:lastModifiedBy>
  <cp:lastPrinted>2020-01-24T18:04:04Z</cp:lastPrinted>
  <dcterms:created xsi:type="dcterms:W3CDTF">2020-01-21T01:41:42Z</dcterms:created>
  <dcterms:modified xsi:type="dcterms:W3CDTF">2020-09-07T16:16:01Z</dcterms:modified>
</cp:coreProperties>
</file>