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abilidades Varias\Contabilidades\04 SAN JUAN DE LOS LAGOS\2020 SJL\ASEJ2020V10SJL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X477" i="1" s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53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<sst xmlns="http://schemas.openxmlformats.org/spreadsheetml/2006/main" count="1085" uniqueCount="1066">
  <si>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</si>
  <si>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</si>
  <si>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</si>
  <si>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</si>
  <si>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</si>
  <si>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</si>
  <si>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</si>
  <si>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</si>
  <si>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</si>
  <si>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</si>
  <si>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</si>
  <si>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</si>
  <si>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</si>
  <si>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</si>
  <si>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</si>
  <si>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</si>
  <si>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</si>
  <si>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</si>
  <si>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</si>
  <si>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</si>
  <si>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</si>
  <si>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</si>
  <si>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</si>
  <si>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</si>
  <si>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</si>
  <si>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</si>
  <si>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</si>
  <si>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</si>
  <si>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</si>
  <si>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</si>
  <si>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</si>
  <si>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</si>
  <si>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</si>
  <si>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</si>
  <si>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</si>
  <si>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</si>
  <si>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</si>
  <si>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</si>
  <si>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</si>
  <si>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</si>
  <si>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</si>
  <si>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</si>
  <si>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</si>
  <si>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</si>
  <si>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</si>
  <si>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</si>
  <si>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</si>
  <si>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</si>
  <si>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</si>
  <si>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</si>
  <si>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</si>
  <si>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</si>
  <si>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</si>
  <si>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</si>
  <si>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</si>
  <si>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</si>
  <si>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</si>
  <si>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</si>
  <si>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</si>
  <si>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</si>
  <si>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</si>
  <si>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</si>
  <si>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</si>
  <si>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</si>
  <si>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</si>
  <si>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</si>
  <si>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</si>
  <si>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</si>
  <si>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</si>
  <si>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</si>
  <si>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</si>
  <si>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</si>
  <si>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</si>
  <si>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</si>
  <si>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</si>
  <si>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</si>
  <si>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</si>
  <si>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</si>
  <si>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</si>
  <si>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</si>
  <si>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</si>
  <si>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</si>
  <si>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</si>
  <si>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</si>
  <si>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</si>
  <si>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</si>
  <si>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</si>
  <si>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</si>
  <si>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</si>
  <si>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</si>
  <si>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</si>
  <si>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</si>
  <si>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</si>
  <si>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</si>
  <si>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</si>
  <si>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</si>
  <si>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</si>
  <si>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</si>
  <si>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</si>
  <si>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</si>
  <si>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</si>
  <si>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</si>
  <si>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</si>
  <si>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</si>
  <si>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</si>
  <si>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</si>
  <si>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</si>
  <si>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</si>
  <si>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</si>
  <si>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</si>
  <si>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</si>
  <si>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</si>
  <si>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</si>
  <si>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</si>
  <si>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</si>
  <si>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</si>
  <si>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</si>
  <si>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</si>
  <si>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</si>
  <si>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</si>
  <si>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</si>
  <si>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</si>
  <si>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</si>
  <si>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</si>
  <si>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</si>
  <si>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</si>
  <si>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</si>
  <si>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</si>
  <si>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</si>
  <si>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</si>
  <si>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</si>
  <si>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</si>
  <si>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</si>
  <si>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</si>
  <si>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</si>
  <si>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</si>
  <si>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</si>
  <si>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</si>
  <si>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</si>
  <si>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</si>
  <si>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</si>
  <si>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</si>
  <si>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</si>
  <si>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</si>
  <si>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</si>
  <si>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</si>
  <si>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</si>
  <si>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</si>
  <si>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</si>
  <si>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</si>
  <si>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</si>
  <si>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</si>
  <si>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</si>
  <si>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</si>
  <si>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</si>
  <si>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</si>
  <si>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</si>
  <si>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</si>
  <si>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</si>
  <si>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</si>
  <si>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</si>
  <si>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</si>
  <si>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</si>
  <si>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</si>
  <si>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</si>
  <si>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</si>
  <si>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</si>
  <si>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</si>
  <si>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</si>
  <si>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</si>
  <si>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</si>
  <si>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</si>
  <si>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</si>
  <si>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</si>
  <si>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</si>
  <si>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</si>
  <si>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</si>
  <si>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</si>
  <si>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</si>
  <si>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</si>
  <si>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</si>
  <si>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</si>
  <si>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</si>
  <si>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</si>
  <si>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</si>
  <si>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</si>
  <si>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</si>
  <si>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</si>
  <si>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</si>
  <si>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</si>
  <si>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</si>
  <si>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</si>
  <si>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</si>
  <si>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</si>
  <si>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</si>
  <si>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</si>
  <si>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</si>
  <si>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</si>
  <si>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</si>
  <si>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</si>
  <si>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</si>
  <si>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</si>
  <si>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</si>
  <si>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</si>
  <si>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</si>
  <si>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</si>
  <si>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</si>
  <si>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</si>
  <si>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</si>
  <si>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</si>
  <si>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</si>
  <si>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</si>
  <si>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</si>
  <si>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</si>
  <si>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</si>
  <si>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</si>
  <si>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</si>
  <si>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</si>
  <si>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</si>
  <si>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</si>
  <si>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</si>
  <si>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</si>
  <si>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</si>
  <si>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</si>
  <si>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</si>
  <si>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</si>
  <si>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</si>
  <si>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</si>
  <si>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</si>
  <si>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</si>
  <si>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</si>
  <si>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</si>
  <si>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</si>
  <si>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</si>
  <si>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</si>
  <si>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</si>
  <si>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</si>
  <si>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</si>
  <si>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</si>
  <si>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</si>
  <si>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</si>
  <si>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</si>
  <si>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</si>
  <si>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</si>
  <si>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</si>
  <si>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</si>
  <si>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</si>
  <si>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</si>
  <si>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</si>
  <si>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</si>
  <si>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</si>
  <si>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</si>
  <si>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</si>
  <si>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</si>
  <si>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</si>
  <si>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</si>
  <si>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</si>
  <si>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</si>
  <si>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</si>
  <si>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</si>
  <si>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</si>
  <si>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</si>
  <si>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</si>
  <si>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</si>
  <si>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</si>
  <si>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</si>
  <si>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</si>
  <si>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</si>
  <si>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</si>
  <si>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</si>
  <si>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</si>
  <si>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</si>
  <si>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</si>
  <si>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</si>
  <si>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</si>
  <si>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</si>
  <si>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</si>
  <si>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</si>
  <si>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</si>
  <si>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</si>
  <si>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</si>
  <si>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</si>
  <si>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</si>
  <si>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</si>
  <si>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</si>
  <si>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</si>
  <si>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</si>
  <si>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</si>
  <si>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</si>
  <si>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</si>
  <si>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</si>
  <si>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</si>
  <si>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</si>
  <si>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</si>
  <si>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</si>
  <si>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</si>
  <si>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</si>
  <si>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</si>
  <si>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</si>
  <si>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</si>
  <si>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</si>
  <si>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</si>
  <si>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</si>
  <si>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</si>
  <si>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</si>
  <si>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</si>
  <si>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</si>
  <si>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</si>
  <si>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</si>
  <si>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</si>
  <si>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</si>
  <si>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</si>
  <si>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</si>
  <si>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</si>
  <si>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</si>
  <si>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</si>
  <si>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</si>
  <si>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</si>
  <si>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</si>
  <si>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</si>
  <si>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</si>
  <si>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</si>
  <si>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</si>
  <si>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</si>
  <si>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</si>
  <si>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</si>
  <si>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</si>
  <si>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</si>
  <si>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</si>
  <si>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</si>
  <si>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</si>
  <si>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</si>
  <si>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</si>
  <si>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</si>
  <si>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</si>
  <si>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</si>
  <si>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</si>
  <si>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</si>
  <si>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</si>
  <si>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</si>
  <si>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</si>
  <si>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</si>
  <si>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</si>
  <si>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</si>
  <si>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</si>
  <si>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</si>
  <si>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</si>
  <si>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</si>
  <si>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</si>
  <si>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</si>
  <si>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</si>
  <si>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</si>
  <si>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</si>
  <si>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</si>
  <si>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</si>
  <si>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</si>
  <si>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</si>
  <si>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</si>
  <si>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</si>
  <si>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</si>
  <si>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</si>
  <si>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</si>
  <si>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</si>
  <si>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</si>
  <si>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</si>
  <si>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</si>
  <si>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</si>
  <si>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</si>
  <si>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</si>
  <si>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</si>
  <si>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</si>
  <si>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</si>
  <si>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</si>
  <si>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</si>
  <si>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</si>
  <si>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</si>
  <si>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</si>
  <si>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</si>
  <si>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</si>
  <si>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</si>
  <si>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</si>
  <si>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</si>
  <si>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</si>
  <si>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</si>
  <si>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</si>
  <si>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</si>
  <si>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</si>
  <si>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</si>
  <si>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</si>
  <si>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</si>
  <si>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</si>
  <si>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</si>
  <si>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</si>
  <si>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</si>
  <si>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</si>
  <si>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</si>
  <si>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</si>
  <si>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</si>
  <si>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</si>
  <si>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</si>
  <si>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</si>
  <si>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</si>
  <si>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</si>
  <si>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</si>
  <si>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</si>
  <si>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</si>
  <si>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</si>
  <si>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</si>
  <si>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</si>
  <si>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</si>
  <si>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</si>
  <si>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</si>
  <si>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</si>
  <si>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</si>
  <si>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</si>
  <si>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</si>
  <si>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</si>
  <si>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</si>
  <si>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</si>
  <si>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</si>
  <si>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</si>
  <si>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</si>
  <si>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</si>
  <si>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</si>
  <si>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</si>
  <si>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</si>
  <si>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</si>
  <si>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</si>
  <si>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</si>
  <si>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</si>
  <si>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</si>
  <si>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</si>
  <si>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</si>
  <si>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</si>
  <si>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</si>
  <si>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</si>
  <si>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</si>
  <si>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</si>
  <si>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</si>
  <si>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</si>
  <si>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</si>
  <si>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</si>
  <si>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</si>
  <si>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</si>
  <si>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</si>
  <si>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</si>
  <si>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</si>
  <si>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</si>
  <si>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</si>
  <si>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</si>
  <si>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</si>
  <si>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</si>
  <si>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</si>
  <si>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</si>
  <si>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</si>
  <si>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</si>
  <si>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</si>
  <si>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</si>
  <si>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</si>
  <si>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</si>
  <si>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</si>
  <si>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</si>
  <si>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</si>
  <si>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</si>
  <si>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</si>
  <si>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</si>
  <si>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</si>
  <si>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</si>
  <si>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</si>
  <si>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</si>
  <si>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</si>
  <si>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</si>
  <si>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</si>
  <si>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</si>
  <si>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</si>
  <si>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</si>
  <si>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</si>
  <si>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</si>
  <si>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</si>
  <si>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</si>
  <si>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</si>
  <si>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</si>
  <si>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</si>
  <si>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</si>
  <si>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</si>
  <si>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</si>
  <si>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</si>
  <si>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</si>
  <si>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</si>
  <si>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</si>
  <si>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</si>
  <si>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</si>
  <si>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</si>
  <si>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</si>
  <si>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</si>
  <si>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</si>
  <si>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</si>
  <si>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</si>
  <si>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</si>
  <si>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</si>
  <si>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</si>
  <si>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</si>
  <si>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</si>
  <si>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</si>
  <si>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</si>
  <si>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</si>
  <si>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</si>
  <si>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</si>
  <si>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</si>
  <si>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</si>
  <si>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</si>
  <si>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</si>
  <si>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</si>
  <si>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</si>
  <si>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</si>
  <si>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</si>
  <si>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</si>
  <si>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</si>
  <si>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</si>
  <si>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</si>
  <si>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</si>
  <si>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</si>
  <si>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</si>
  <si>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</si>
  <si>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</si>
  <si>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</si>
  <si>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</si>
  <si>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</si>
  <si>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</si>
  <si>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</si>
  <si>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</si>
  <si>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</si>
  <si>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</si>
  <si>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</si>
  <si>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</si>
  <si>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</si>
  <si>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</si>
  <si>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</si>
  <si>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</si>
  <si>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</si>
  <si>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</si>
  <si>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</si>
  <si>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</si>
  <si>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</si>
  <si>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</si>
  <si>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</si>
  <si>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</si>
  <si>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</si>
  <si>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</si>
  <si>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</si>
  <si>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</si>
  <si>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</si>
  <si>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</si>
  <si>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</si>
  <si>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</si>
  <si>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</si>
  <si>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</si>
  <si>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</si>
  <si>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</si>
  <si>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</si>
  <si>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</si>
  <si>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</si>
  <si>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</si>
  <si>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</si>
  <si>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</si>
  <si>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</si>
  <si>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</si>
  <si>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</si>
  <si>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</si>
  <si>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</si>
  <si>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</si>
  <si>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</si>
  <si>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</si>
  <si>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</si>
  <si>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</si>
  <si>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</si>
  <si>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</si>
  <si>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</si>
  <si>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</si>
  <si>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</si>
  <si>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</si>
  <si>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</si>
  <si>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</si>
  <si>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</si>
  <si>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</si>
  <si>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</si>
  <si>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</si>
  <si>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</si>
  <si>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</si>
  <si>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</si>
  <si>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</si>
  <si>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</si>
  <si>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</si>
  <si>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</si>
  <si>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</si>
  <si>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</si>
  <si>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</si>
  <si>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</si>
  <si>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</si>
  <si>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</si>
  <si>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</si>
  <si>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</si>
  <si>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</si>
  <si>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</si>
  <si>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</si>
  <si>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</si>
  <si>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</si>
  <si>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</si>
  <si>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</si>
  <si>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</si>
  <si>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</si>
  <si>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</si>
  <si>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</si>
  <si>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</si>
  <si>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</si>
  <si>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</si>
  <si>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</si>
  <si>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</si>
  <si>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</si>
  <si>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</si>
  <si>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</si>
  <si>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</si>
  <si>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</si>
  <si>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</si>
  <si>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</si>
  <si>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</si>
  <si>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</si>
  <si>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</si>
  <si>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</si>
  <si>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</si>
  <si>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</si>
  <si>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</si>
  <si>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</si>
  <si>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</si>
  <si>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</si>
  <si>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</si>
  <si>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</si>
  <si>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</si>
  <si>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</si>
  <si>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</si>
  <si>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</si>
  <si>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</si>
  <si>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</si>
  <si>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</si>
  <si>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</si>
  <si>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</si>
  <si>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</si>
  <si>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</si>
  <si>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</si>
  <si>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</si>
  <si>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</si>
  <si>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</si>
  <si>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</si>
  <si>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</si>
  <si>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</si>
  <si>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</si>
  <si>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</si>
  <si>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</si>
  <si>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</si>
  <si>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</si>
  <si>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</si>
  <si>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</si>
  <si>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</si>
  <si>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</si>
  <si>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</si>
  <si>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</si>
  <si>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</si>
  <si>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</si>
  <si>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</si>
  <si>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</si>
  <si>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</si>
  <si>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</si>
  <si>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</si>
  <si>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</si>
  <si>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</si>
  <si>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</si>
  <si>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</si>
  <si>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</si>
  <si>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</si>
  <si>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</si>
  <si>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</si>
  <si>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</si>
  <si>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</si>
  <si>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</si>
  <si>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</si>
  <si>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</si>
  <si>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</si>
  <si>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</si>
  <si>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</si>
  <si>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</si>
  <si>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</si>
  <si>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</si>
  <si>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</si>
  <si>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</si>
  <si>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</si>
  <si>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</si>
  <si>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</si>
  <si>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</si>
  <si>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</si>
  <si>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</si>
  <si>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</si>
  <si>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</si>
  <si>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</si>
  <si>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</si>
  <si>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</si>
  <si>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</si>
  <si>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</si>
  <si>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</si>
  <si>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</si>
  <si>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</si>
  <si>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</si>
  <si>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</si>
  <si>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</si>
  <si>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</si>
  <si>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</si>
  <si>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</si>
  <si>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</si>
  <si>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</si>
  <si>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</si>
  <si>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</si>
  <si>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</si>
  <si>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</si>
  <si>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</si>
  <si>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</si>
  <si>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</si>
  <si>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</si>
  <si>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</si>
  <si>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</si>
  <si>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</si>
  <si>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</si>
  <si>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</si>
  <si>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</si>
  <si>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</si>
  <si>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</si>
  <si>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</si>
  <si>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</si>
  <si>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</si>
  <si>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</si>
  <si>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</si>
  <si>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</si>
  <si>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</si>
  <si>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</si>
  <si>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</si>
  <si>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</si>
  <si>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</si>
  <si>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</si>
  <si>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</si>
  <si>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</si>
  <si>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</si>
  <si>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</si>
  <si>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</si>
  <si>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</si>
  <si>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</si>
  <si>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</si>
  <si>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</si>
  <si>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</si>
  <si>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</si>
  <si>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</si>
  <si>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</si>
  <si>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</si>
  <si>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</si>
  <si>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</si>
  <si>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</si>
  <si>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</si>
  <si>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</si>
  <si>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</si>
  <si>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</si>
  <si>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</si>
  <si>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</si>
  <si>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</si>
  <si>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</si>
  <si>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</si>
  <si>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</si>
  <si>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</si>
  <si>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</si>
  <si>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</si>
  <si>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</si>
  <si>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</si>
  <si>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</si>
  <si>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</si>
  <si>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</si>
  <si>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</si>
  <si>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</si>
  <si>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</si>
  <si>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</si>
  <si>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</si>
  <si>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</si>
  <si>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</si>
  <si>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</si>
  <si>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</si>
  <si>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</si>
  <si>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</si>
  <si>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</si>
  <si>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</si>
  <si>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</si>
  <si>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</si>
  <si>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</si>
  <si>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</si>
  <si>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</si>
  <si>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</si>
  <si>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</si>
  <si>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</si>
  <si>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</si>
  <si>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</si>
  <si>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</si>
  <si>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</si>
  <si>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</si>
  <si>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</si>
  <si>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</si>
  <si>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</si>
  <si>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</si>
  <si>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</si>
  <si>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</si>
  <si>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</si>
  <si>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</si>
  <si>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</si>
  <si>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</si>
  <si>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</si>
  <si>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</si>
  <si>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</si>
  <si>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</si>
  <si>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</si>
  <si>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</si>
  <si>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</si>
  <si>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</si>
  <si>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</si>
  <si>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</si>
  <si>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</si>
  <si>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</si>
  <si>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</si>
  <si>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</si>
  <si>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</si>
  <si>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</si>
  <si>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</si>
  <si>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</si>
  <si>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</si>
  <si>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</si>
  <si>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</si>
  <si>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</si>
  <si>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</si>
  <si>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</si>
  <si>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</si>
  <si>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</si>
  <si>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</si>
  <si>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</si>
  <si>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</si>
  <si>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</si>
  <si>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</si>
  <si>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</si>
  <si>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</si>
  <si>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</si>
  <si>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</si>
  <si>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</si>
  <si>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</si>
  <si>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</si>
  <si>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</si>
  <si>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</si>
  <si>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</si>
  <si>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</si>
  <si>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</si>
  <si>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</si>
  <si>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</si>
  <si>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</si>
  <si>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</si>
  <si>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</si>
  <si>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</si>
  <si>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</si>
  <si>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</si>
  <si>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</si>
  <si>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</si>
  <si>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</si>
  <si>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</si>
  <si>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</si>
  <si>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</si>
  <si>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</si>
  <si>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</si>
  <si>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</si>
  <si>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</si>
  <si>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</si>
  <si>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</si>
  <si>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</si>
  <si>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</si>
  <si>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</si>
  <si>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</si>
  <si>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</si>
  <si>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</si>
  <si>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</si>
  <si>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</si>
  <si>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</si>
  <si>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</si>
  <si>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</si>
  <si>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</si>
  <si>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</si>
  <si>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</si>
  <si>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</si>
  <si>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</si>
  <si>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</si>
  <si>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</si>
  <si>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</si>
  <si>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</si>
  <si>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</si>
  <si>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</si>
  <si>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</si>
  <si>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</si>
  <si>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</si>
  <si>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</si>
  <si>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</si>
  <si>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</si>
  <si>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</si>
  <si>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</si>
  <si>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</si>
  <si>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</si>
  <si>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</si>
  <si>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</si>
  <si>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</si>
  <si>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</si>
  <si>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</si>
  <si>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</si>
  <si>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</si>
  <si>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</si>
  <si>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</si>
  <si>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</si>
  <si>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</si>
  <si>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</si>
  <si>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</si>
  <si>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</si>
  <si>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</si>
  <si>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</si>
  <si>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</si>
  <si>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</si>
  <si>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</si>
  <si>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</si>
  <si>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</si>
  <si>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</si>
  <si>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</si>
  <si>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</si>
  <si>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</si>
  <si>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</si>
  <si>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</si>
  <si>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</si>
  <si>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</si>
  <si>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</si>
  <si>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</si>
  <si>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</si>
  <si>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</si>
  <si>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</si>
  <si>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</si>
  <si>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</si>
  <si>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</si>
  <si>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</si>
  <si>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</si>
  <si>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</si>
  <si>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</si>
  <si>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</si>
  <si>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</si>
  <si>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</si>
  <si>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</si>
  <si>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</si>
  <si>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</si>
  <si>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</si>
  <si>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</si>
  <si>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</si>
  <si>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</si>
  <si>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</si>
  <si>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</si>
  <si>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</si>
  <si>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</si>
  <si>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</si>
  <si>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</si>
  <si>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</si>
  <si>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</si>
  <si>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</si>
  <si>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</si>
  <si>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</si>
  <si>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</si>
  <si>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</si>
  <si>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</si>
  <si>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</si>
  <si>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</si>
  <si>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</si>
  <si>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</si>
  <si>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</si>
  <si>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</si>
  <si>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</si>
  <si>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</si>
  <si>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</si>
  <si>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</si>
  <si>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</si>
  <si>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</si>
  <si>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</si>
  <si>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</si>
  <si>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</si>
  <si>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</si>
  <si>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</si>
  <si>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</si>
  <si>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</si>
  <si>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</si>
  <si>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</si>
  <si>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</si>
  <si>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</si>
  <si>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</si>
  <si>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</si>
  <si>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</si>
  <si>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</si>
  <si>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</si>
  <si>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</si>
  <si>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</si>
  <si>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</si>
  <si>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</si>
  <si>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</si>
  <si>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</si>
  <si>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</si>
  <si>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</si>
  <si>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</si>
  <si>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</si>
  <si>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</si>
  <si>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</si>
  <si>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</si>
  <si>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</si>
  <si>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</si>
  <si>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</si>
  <si>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</si>
  <si>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</si>
  <si>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</si>
  <si>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</si>
  <si>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</si>
  <si>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</si>
  <si>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</si>
  <si>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</si>
  <si>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</si>
  <si>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</si>
  <si>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</si>
  <si>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</si>
  <si>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</si>
  <si>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</si>
  <si>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</si>
  <si>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</si>
  <si>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</si>
  <si>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</si>
  <si>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</si>
  <si>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</si>
  <si>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</si>
  <si>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</si>
  <si>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</si>
  <si>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</si>
  <si>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</si>
  <si>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</si>
  <si>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</si>
  <si>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</si>
  <si>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</si>
  <si>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</si>
  <si>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</si>
  <si>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</si>
  <si>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</si>
  <si>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</si>
  <si>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</si>
  <si>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</si>
  <si>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</si>
  <si>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</si>
  <si>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</si>
  <si>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30 DE JUNIO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</si>
  <si>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</si>
  <si>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</si>
  <si>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</si>
  <si>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</si>
  <si>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ASEJ2020-06-03-05-2021-1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</si>
</sst>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56110113.130000003</v>
      </c>
      <c r="AY7" s="13">
        <f>AY8+AY29+AY35+AY40+AY72+AY81+AY102+AY114</f>
        <v>75879792.739999995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17016746.400000002</v>
      </c>
      <c r="AY8" s="15">
        <f>AY9+AY11+AY15+AY16+AY17+AY18+AY19+AY25+AY27</f>
        <v>20580686.509999998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5487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5487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16561553.780000001</v>
      </c>
      <c r="AY11" s="17">
        <f>SUM(AY12:AY14)</f>
        <v>19899924.529999997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13104006.890000001</v>
      </c>
      <c r="AY12" s="20">
        <v>13267618.949999999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3331212.08</v>
      </c>
      <c r="AY13" s="20">
        <v>6310520.5199999996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126334.81</v>
      </c>
      <c r="AY14" s="20">
        <v>321785.06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455192.62</v>
      </c>
      <c r="AY19" s="17">
        <f>SUM(AY20:AY24)</f>
        <v>675274.98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65351.85</v>
      </c>
      <c r="AY20" s="20">
        <v>152115.70000000001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7136.61</v>
      </c>
      <c r="AY22" s="20">
        <v>13379.21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17050.48</v>
      </c>
      <c r="AY23" s="20">
        <v>15514.55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365653.68</v>
      </c>
      <c r="AY24" s="20">
        <v>494265.52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35436998.020000003</v>
      </c>
      <c r="AY40" s="15">
        <f>AY41+AY46+AY47+AY62+AY68+AY70</f>
        <v>47313717.710000001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2716240.32</v>
      </c>
      <c r="AY41" s="17">
        <f>SUM(AY42:AY45)</f>
        <v>5223821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2418040</v>
      </c>
      <c r="AY42" s="20">
        <v>4230447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168769</v>
      </c>
      <c r="AY43" s="20">
        <v>538265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89431.32</v>
      </c>
      <c r="AY44" s="20">
        <v>196799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40000</v>
      </c>
      <c r="AY45" s="20">
        <v>258310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32194261.109999999</v>
      </c>
      <c r="AY47" s="17">
        <f>SUM(AY48:AY61)</f>
        <v>41234614.829999998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1169957.19</v>
      </c>
      <c r="AY48" s="20">
        <v>1541224.84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339665.45</v>
      </c>
      <c r="AY49" s="20">
        <v>386180.35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987732.75</v>
      </c>
      <c r="AY50" s="20">
        <v>3621088.69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20355</v>
      </c>
      <c r="AY52" s="20">
        <v>50219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62304.07</v>
      </c>
      <c r="AY53" s="20">
        <v>257699.97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5800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31958.28</v>
      </c>
      <c r="AY55" s="20">
        <v>78355.95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1104378.1599999999</v>
      </c>
      <c r="AY56" s="20">
        <v>1285728.42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26422254.699999999</v>
      </c>
      <c r="AY57" s="20">
        <v>29324817.609999999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1108291.32</v>
      </c>
      <c r="AY58" s="20">
        <v>2184575.44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1683</v>
      </c>
      <c r="AY59" s="20">
        <v>7282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813300.48</v>
      </c>
      <c r="AY60" s="20">
        <v>2194469.04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132380.71</v>
      </c>
      <c r="AY61" s="20">
        <v>297173.52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521866.59</v>
      </c>
      <c r="AY62" s="17">
        <f>SUM(AY63:AY67)</f>
        <v>790481.88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417611.45</v>
      </c>
      <c r="AY63" s="20">
        <v>623236.1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80293.14</v>
      </c>
      <c r="AY65" s="20">
        <v>110218.78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23962</v>
      </c>
      <c r="AY67" s="20">
        <v>57027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4630</v>
      </c>
      <c r="AY70" s="17">
        <f>SUM(AY71)</f>
        <v>64800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4630</v>
      </c>
      <c r="AY71" s="20">
        <v>64800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2842241.49</v>
      </c>
      <c r="AY72" s="15">
        <f>AY73+AY76+AY77+AY78+AY80</f>
        <v>2726616.6399999997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2842241.49</v>
      </c>
      <c r="AY73" s="17">
        <f>SUM(AY74:AY75)</f>
        <v>2726616.6399999997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1150624.45</v>
      </c>
      <c r="AY74" s="20">
        <v>1853367.13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1691617.04</v>
      </c>
      <c r="AY75" s="20">
        <v>873249.51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814127.22</v>
      </c>
      <c r="AY81" s="15">
        <f>AY82+AY83+AY85+AY87+AY89+AY91+AY93+AY94+AY100</f>
        <v>5258771.88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515490</v>
      </c>
      <c r="AY83" s="17">
        <f>SUM(AY84)</f>
        <v>1778191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515490</v>
      </c>
      <c r="AY84" s="20">
        <v>1778191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350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350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298637.21999999997</v>
      </c>
      <c r="AY89" s="17">
        <f>SUM(AY90)</f>
        <v>3480230.88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298637.21999999997</v>
      </c>
      <c r="AY90" s="20">
        <v>3480230.88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100410244.60000001</v>
      </c>
      <c r="AY117" s="13">
        <f>AY118+AY149</f>
        <v>187422173.66000003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100410244.60000001</v>
      </c>
      <c r="AY118" s="15">
        <f>AY119+AY132+AY135+AY140+AY146</f>
        <v>187422173.66000003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59821894.180000007</v>
      </c>
      <c r="AY119" s="17">
        <f>SUM(AY120:AY131)</f>
        <v>118001586.08000001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41916865.200000003</v>
      </c>
      <c r="AY120" s="20">
        <v>79523341.030000001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5342687.09</v>
      </c>
      <c r="AY121" s="20">
        <v>10122967.26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1626625.77</v>
      </c>
      <c r="AY122" s="20">
        <v>3166730.25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32876.78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1143196.83</v>
      </c>
      <c r="AY125" s="20">
        <v>2410533.96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1157396.71</v>
      </c>
      <c r="AY128" s="20">
        <v>2626622.1800000002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3148757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8602245.8000000007</v>
      </c>
      <c r="AY131" s="20">
        <v>17002634.399999999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34814737.719999999</v>
      </c>
      <c r="AY132" s="17">
        <f>SUM(AY133:AY134)</f>
        <v>63448098.760000005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9714539.4900000002</v>
      </c>
      <c r="AY133" s="20">
        <v>14528865.130000001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25100198.23</v>
      </c>
      <c r="AY134" s="20">
        <v>48919233.630000003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4806255.2300000004</v>
      </c>
      <c r="AY135" s="17">
        <f>SUM(AY136:AY139)</f>
        <v>3852975.28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4806255.2300000004</v>
      </c>
      <c r="AY139" s="20">
        <v>3852975.28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967357.47</v>
      </c>
      <c r="AY140" s="17">
        <f>SUM(AY141:AY145)</f>
        <v>2119513.54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1154.8499999999999</v>
      </c>
      <c r="AY141" s="20">
        <v>1945.88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192172.5</v>
      </c>
      <c r="AY142" s="20">
        <v>370686.12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774030.12</v>
      </c>
      <c r="AY143" s="20">
        <v>1746881.54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3038000.8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3038000.8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3038000.8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156520357.73000002</v>
      </c>
      <c r="AY184" s="27">
        <f>AY7+AY117+AY161</f>
        <v>266339967.20000005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99974799.879999995</v>
      </c>
      <c r="AY186" s="13">
        <f>AY187+AY222+AY287</f>
        <v>184673541.09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42213394.119999997</v>
      </c>
      <c r="AY187" s="15">
        <f>AY188+AY193+AY198+AY207+AY212+AY219</f>
        <v>85159601.790000007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15962538.640000001</v>
      </c>
      <c r="AY188" s="17">
        <f>SUM(AY189:AY192)</f>
        <v>31539895.98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2164275.84</v>
      </c>
      <c r="AY189" s="20">
        <v>5054794.34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13798262.800000001</v>
      </c>
      <c r="AY191" s="20">
        <v>26485101.640000001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18664477.68</v>
      </c>
      <c r="AY193" s="17">
        <f>SUM(AY194:AY197)</f>
        <v>38990823.090000004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239724.71</v>
      </c>
      <c r="AY194" s="20">
        <v>435386.78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18424752.969999999</v>
      </c>
      <c r="AY195" s="20">
        <v>38555436.310000002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5969897.2300000004</v>
      </c>
      <c r="AY198" s="17">
        <f>SUM(AY199:AY206)</f>
        <v>13234475.99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622617.04</v>
      </c>
      <c r="AY200" s="20">
        <v>9512056.9900000002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5274654.83</v>
      </c>
      <c r="AY201" s="20">
        <v>3652419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72625.36</v>
      </c>
      <c r="AY202" s="20">
        <v>70000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1616480.57</v>
      </c>
      <c r="AY212" s="17">
        <f>SUM(AY213:AY218)</f>
        <v>1394406.73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1616480.57</v>
      </c>
      <c r="AY214" s="20">
        <v>1394406.73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25882771.569999997</v>
      </c>
      <c r="AY222" s="15">
        <f>AY223+AY232+AY236+AY246+AY256+AY264+AY267+AY273+AY277</f>
        <v>38089651.519999996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1540345.19</v>
      </c>
      <c r="AY223" s="17">
        <f>SUM(AY224:AY231)</f>
        <v>2927620.6700000004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354796.82</v>
      </c>
      <c r="AY224" s="20">
        <v>840658.54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300490.51</v>
      </c>
      <c r="AY225" s="20">
        <v>851908.93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571945.72</v>
      </c>
      <c r="AY227" s="20">
        <v>607400.12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304862.14</v>
      </c>
      <c r="AY229" s="20">
        <v>441328.08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8250</v>
      </c>
      <c r="AY231" s="20">
        <v>186325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1118216.52</v>
      </c>
      <c r="AY232" s="17">
        <f>SUM(AY233:AY235)</f>
        <v>2340935.3199999998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1116766.52</v>
      </c>
      <c r="AY233" s="20">
        <v>2334645.3199999998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1450</v>
      </c>
      <c r="AY235" s="20">
        <v>6290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662818.29</v>
      </c>
      <c r="AY246" s="17">
        <f>SUM(AY247:AY255)</f>
        <v>645840.68999999994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662818.29</v>
      </c>
      <c r="AY252" s="20">
        <v>645840.68999999994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9535601.5399999991</v>
      </c>
      <c r="AY256" s="17">
        <f>SUM(AY257:AY263)</f>
        <v>12694693.899999999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3776574.58</v>
      </c>
      <c r="AY257" s="20">
        <v>6020854.7699999996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4550</v>
      </c>
      <c r="AY258" s="20">
        <v>34094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5754476.96</v>
      </c>
      <c r="AY259" s="20">
        <v>6639745.1299999999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8469297.1199999992</v>
      </c>
      <c r="AY264" s="17">
        <f>SUM(AY265:AY266)</f>
        <v>14564107.460000001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8469297.1199999992</v>
      </c>
      <c r="AY265" s="20">
        <v>14564107.460000001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1983487.48</v>
      </c>
      <c r="AY267" s="17">
        <f>SUM(AY268:AY272)</f>
        <v>875225.26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1979457.64</v>
      </c>
      <c r="AY268" s="20">
        <v>875225.26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4029.84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26283.47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26283.47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2573005.4300000002</v>
      </c>
      <c r="AY277" s="17">
        <f>SUM(AY278:AY286)</f>
        <v>4014944.75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115718.82</v>
      </c>
      <c r="AY278" s="20">
        <v>243803.99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950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720481.74</v>
      </c>
      <c r="AY283" s="20">
        <v>1305825.6000000001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96280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1735854.87</v>
      </c>
      <c r="AY285" s="20">
        <v>2369035.16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31878634.189999994</v>
      </c>
      <c r="AY287" s="15">
        <f>AY288+AY298+AY308+AY318+AY328+AY338+AY346+AY356+AY362</f>
        <v>61424287.780000001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21221414.329999998</v>
      </c>
      <c r="AY288" s="17">
        <v>40411250.25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20840935.02</v>
      </c>
      <c r="AY289" s="20">
        <v>40001515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36514.720000000001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287269.28000000003</v>
      </c>
      <c r="AY292" s="20">
        <v>311690.67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52139</v>
      </c>
      <c r="AY293" s="20">
        <v>80568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4556.3100000000004</v>
      </c>
      <c r="AY296" s="20">
        <v>17476.580000000002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1528710.8399999999</v>
      </c>
      <c r="AY308" s="17">
        <f>SUM(AY309:AY317)</f>
        <v>1546731.43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217790</v>
      </c>
      <c r="AY309" s="20">
        <v>713807.42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170680.08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223124.84</v>
      </c>
      <c r="AY311" s="20">
        <v>222720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997796</v>
      </c>
      <c r="AY312" s="20">
        <v>439523.93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90000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428650.61</v>
      </c>
      <c r="AY318" s="17">
        <f>SUM(AY319:AY327)</f>
        <v>966984.44000000006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24168.87</v>
      </c>
      <c r="AY319" s="20">
        <v>44041.93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400232.66</v>
      </c>
      <c r="AY322" s="20">
        <v>827691.8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4249.08</v>
      </c>
      <c r="AY323" s="20">
        <v>95250.71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6089308.4100000001</v>
      </c>
      <c r="AY328" s="17">
        <f>SUM(AY329:AY337)</f>
        <v>9694655.25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6047220.4100000001</v>
      </c>
      <c r="AY329" s="20">
        <v>9358537.4900000002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284520.15999999997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24940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0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42088</v>
      </c>
      <c r="AY337" s="20">
        <v>26657.599999999999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829573.14</v>
      </c>
      <c r="AY338" s="17">
        <f>SUM(AY339:AY345)</f>
        <v>809666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829573.14</v>
      </c>
      <c r="AY339" s="20">
        <v>809666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231997.13</v>
      </c>
      <c r="AY346" s="17">
        <f>SUM(AY347:AY355)</f>
        <v>577542.52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15200</v>
      </c>
      <c r="AY347" s="20">
        <v>13481.64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22706</v>
      </c>
      <c r="AY348" s="20">
        <v>1488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194091.13</v>
      </c>
      <c r="AY351" s="20">
        <v>562572.88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1123166.3999999999</v>
      </c>
      <c r="AY356" s="17">
        <f>SUM(AY357:AY361)</f>
        <v>5609907.6799999997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1123166.3999999999</v>
      </c>
      <c r="AY358" s="20">
        <v>5609907.6799999997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425813.33</v>
      </c>
      <c r="AY362" s="17">
        <f>SUM(AY363:AY371)</f>
        <v>1807550.21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67604</v>
      </c>
      <c r="AY363" s="20">
        <v>322603.32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90912</v>
      </c>
      <c r="AY364" s="20">
        <v>122509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267297.33</v>
      </c>
      <c r="AY371" s="20">
        <v>1362437.89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14758315.019999998</v>
      </c>
      <c r="AY372" s="13">
        <f>AY373+AY385+AY391+AY403+AY416+AY423+AY433+AY436+AY447</f>
        <v>16597739.289999999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2794107.03</v>
      </c>
      <c r="AY385" s="15">
        <f>AY386+AY390</f>
        <v>4455000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2794107.03</v>
      </c>
      <c r="AY386" s="17">
        <f>SUM(AY387:AY389)</f>
        <v>4455000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2794107.03</v>
      </c>
      <c r="AY387" s="20">
        <v>4455000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694400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694400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694400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10090301.989999998</v>
      </c>
      <c r="AY403" s="15">
        <f>AY404+AY406+AY408+AY414</f>
        <v>7449087.209999999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8561757.8699999992</v>
      </c>
      <c r="AY404" s="17">
        <f>SUM(AY405)</f>
        <v>5623782.3899999997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8561757.8699999992</v>
      </c>
      <c r="AY405" s="20">
        <v>5623782.3899999997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1528544.12</v>
      </c>
      <c r="AY408" s="17">
        <f>SUM(AY409:AY413)</f>
        <v>1825304.8199999998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819686.40000000002</v>
      </c>
      <c r="AY409" s="20">
        <v>1434448.43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708857.72</v>
      </c>
      <c r="AY411" s="20">
        <v>390856.39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1411207</v>
      </c>
      <c r="AY416" s="15">
        <f>AY417+AY419+AY421</f>
        <v>2946412.08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1411207</v>
      </c>
      <c r="AY419" s="17">
        <f>SUM(AY420)</f>
        <v>2946412.08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1411207</v>
      </c>
      <c r="AY420" s="20">
        <v>2946412.08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462699</v>
      </c>
      <c r="AY423" s="15">
        <f>AY424+AY428</f>
        <v>1052840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462699</v>
      </c>
      <c r="AY424" s="17">
        <f>SUM(AY425:AY427)</f>
        <v>1052840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462699</v>
      </c>
      <c r="AY425" s="20">
        <v>1052840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1932017.43</v>
      </c>
      <c r="AY507" s="13">
        <f>AY508+AY517+AY520+AY526+AY528+AY530</f>
        <v>748291.73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1932017.43</v>
      </c>
      <c r="AY508" s="15">
        <f>SUM(AY509:AY516)</f>
        <v>748291.73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1932017.43</v>
      </c>
      <c r="AY513" s="17">
        <v>748291.73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116665132.33</v>
      </c>
      <c r="AY543" s="30">
        <f>AY186+AY372+AY453+AY477+AY507+AY540</f>
        <v>202019572.10999998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39855225.400000021</v>
      </c>
      <c r="AY544" s="31">
        <f>AY184-AY543</f>
        <v>64320395.090000063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2020-12-02T19:47:29Z</cp:lastPrinted>
  <dcterms:created xsi:type="dcterms:W3CDTF">2020-01-21T01:41:42Z</dcterms:created>
  <dcterms:modified xsi:type="dcterms:W3CDTF">2021-05-03T19:05:31Z</dcterms:modified>
</cp:coreProperties>
</file>