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\Desktop\ASEJ2020SJLV10\Plantillas\"/>
    </mc:Choice>
  </mc:AlternateContent>
  <workbookProtection workbookPassword="CEE3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X494" i="1" s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X72" i="1" s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502" i="1" l="1"/>
  <c r="AY489" i="1"/>
  <c r="AY447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X453" i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<sst xmlns="http://schemas.openxmlformats.org/spreadsheetml/2006/main" count="1085" uniqueCount="1066">
  <si>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</si>
  <si>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</si>
  <si>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</si>
  <si>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</si>
  <si>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2020</t>
  </si>
  <si>
    <t>2019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</si>
  <si>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</si>
  <si>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</si>
  <si>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</si>
  <si>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</si>
  <si>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</si>
  <si>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</si>
  <si>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</si>
  <si>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</si>
  <si>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</si>
  <si>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</si>
  <si>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</si>
  <si>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</si>
  <si>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</si>
  <si>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</si>
  <si>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</si>
  <si>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</si>
  <si>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</si>
  <si>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</si>
  <si>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</si>
  <si>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</si>
  <si>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</si>
  <si>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</si>
  <si>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</si>
  <si>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</si>
  <si>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</si>
  <si>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</si>
  <si>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</si>
  <si>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</si>
  <si>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</si>
  <si>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</si>
  <si>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</si>
  <si>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</si>
  <si>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</si>
  <si>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</si>
  <si>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</si>
  <si>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</si>
  <si>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</si>
  <si>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</si>
  <si>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</si>
  <si>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</si>
  <si>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</si>
  <si>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</si>
  <si>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</si>
  <si>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</si>
  <si>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</si>
  <si>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</si>
  <si>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</si>
  <si>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</si>
  <si>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</si>
  <si>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</si>
  <si>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</si>
  <si>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</si>
  <si>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</si>
  <si>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</si>
  <si>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</si>
  <si>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</si>
  <si>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</si>
  <si>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</si>
  <si>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</si>
  <si>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</si>
  <si>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</si>
  <si>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</si>
  <si>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</si>
  <si>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</si>
  <si>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</si>
  <si>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</si>
  <si>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</si>
  <si>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</si>
  <si>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</si>
  <si>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</si>
  <si>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</si>
  <si>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</si>
  <si>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</si>
  <si>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</si>
  <si>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</si>
  <si>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</si>
  <si>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</si>
  <si>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</si>
  <si>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</si>
  <si>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</si>
  <si>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</si>
  <si>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</si>
  <si>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</si>
  <si>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</si>
  <si>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</si>
  <si>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</si>
  <si>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</si>
  <si>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</si>
  <si>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</si>
  <si>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</si>
  <si>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</si>
  <si>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</si>
  <si>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</si>
  <si>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</si>
  <si>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</si>
  <si>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</si>
  <si>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</si>
  <si>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</si>
  <si>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</si>
  <si>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</si>
  <si>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</si>
  <si>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</si>
  <si>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</si>
  <si>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</si>
  <si>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</si>
  <si>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</si>
  <si>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</si>
  <si>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</si>
  <si>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</si>
  <si>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</si>
  <si>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</si>
  <si>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</si>
  <si>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</si>
  <si>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</si>
  <si>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</si>
  <si>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</si>
  <si>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</si>
  <si>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</si>
  <si>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</si>
  <si>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</si>
  <si>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</si>
  <si>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</si>
  <si>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</si>
  <si>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</si>
  <si>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</si>
  <si>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</si>
  <si>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</si>
  <si>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</si>
  <si>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</si>
  <si>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</si>
  <si>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</si>
  <si>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</si>
  <si>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</si>
  <si>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</si>
  <si>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</si>
  <si>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</si>
  <si>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</si>
  <si>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</si>
  <si>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</si>
  <si>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</si>
  <si>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</si>
  <si>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</si>
  <si>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</si>
  <si>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</si>
  <si>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</si>
  <si>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</si>
  <si>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</si>
  <si>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</si>
  <si>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</si>
  <si>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</si>
  <si>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</si>
  <si>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</si>
  <si>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</si>
  <si>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</si>
  <si>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</si>
  <si>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</si>
  <si>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</si>
  <si>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</si>
  <si>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</si>
  <si>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</si>
  <si>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</si>
  <si>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</si>
  <si>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</si>
  <si>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</si>
  <si>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</si>
  <si>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</si>
  <si>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</si>
  <si>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</si>
  <si>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</si>
  <si>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</si>
  <si>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</si>
  <si>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</si>
  <si>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</si>
  <si>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</si>
  <si>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</si>
  <si>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</si>
  <si>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</si>
  <si>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</si>
  <si>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</si>
  <si>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</si>
  <si>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</si>
  <si>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</si>
  <si>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</si>
  <si>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</si>
  <si>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</si>
  <si>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</si>
  <si>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</si>
  <si>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</si>
  <si>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</si>
  <si>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</si>
  <si>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</si>
  <si>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</si>
  <si>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</si>
  <si>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</si>
  <si>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</si>
  <si>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</si>
  <si>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</si>
  <si>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</si>
  <si>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</si>
  <si>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</si>
  <si>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</si>
  <si>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</si>
  <si>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</si>
  <si>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</si>
  <si>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</si>
  <si>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</si>
  <si>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</si>
  <si>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</si>
  <si>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</si>
  <si>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</si>
  <si>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</si>
  <si>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</si>
  <si>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</si>
  <si>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</si>
  <si>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</si>
  <si>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</si>
  <si>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</si>
  <si>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</si>
  <si>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</si>
  <si>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</si>
  <si>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</si>
  <si>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</si>
  <si>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</si>
  <si>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</si>
  <si>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</si>
  <si>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</si>
  <si>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</si>
  <si>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</si>
  <si>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</si>
  <si>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</si>
  <si>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</si>
  <si>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</si>
  <si>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</si>
  <si>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</si>
  <si>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</si>
  <si>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</si>
  <si>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</si>
  <si>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</si>
  <si>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</si>
  <si>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</si>
  <si>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</si>
  <si>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</si>
  <si>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</si>
  <si>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</si>
  <si>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</si>
  <si>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</si>
  <si>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</si>
  <si>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</si>
  <si>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</si>
  <si>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</si>
  <si>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</si>
  <si>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</si>
  <si>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</si>
  <si>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</si>
  <si>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</si>
  <si>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</si>
  <si>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</si>
  <si>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</si>
  <si>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</si>
  <si>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</si>
  <si>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</si>
  <si>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</si>
  <si>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</si>
  <si>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</si>
  <si>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</si>
  <si>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</si>
  <si>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</si>
  <si>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</si>
  <si>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</si>
  <si>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</si>
  <si>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</si>
  <si>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</si>
  <si>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</si>
  <si>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</si>
  <si>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</si>
  <si>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</si>
  <si>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</si>
  <si>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</si>
  <si>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</si>
  <si>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</si>
  <si>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</si>
  <si>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</si>
  <si>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</si>
  <si>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</si>
  <si>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</si>
  <si>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</si>
  <si>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</si>
  <si>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</si>
  <si>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</si>
  <si>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</si>
  <si>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</si>
  <si>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</si>
  <si>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</si>
  <si>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</si>
  <si>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</si>
  <si>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</si>
  <si>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</si>
  <si>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</si>
  <si>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</si>
  <si>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</si>
  <si>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</si>
  <si>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</si>
  <si>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</si>
  <si>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</si>
  <si>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</si>
  <si>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</si>
  <si>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</si>
  <si>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</si>
  <si>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</si>
  <si>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</si>
  <si>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</si>
  <si>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</si>
  <si>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</si>
  <si>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</si>
  <si>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</si>
  <si>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</si>
  <si>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</si>
  <si>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</si>
  <si>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</si>
  <si>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</si>
  <si>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</si>
  <si>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</si>
  <si>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</si>
  <si>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</si>
  <si>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</si>
  <si>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</si>
  <si>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</si>
  <si>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</si>
  <si>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</si>
  <si>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</si>
  <si>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</si>
  <si>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</si>
  <si>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</si>
  <si>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</si>
  <si>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</si>
  <si>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</si>
  <si>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</si>
  <si>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</si>
  <si>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</si>
  <si>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</si>
  <si>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</si>
  <si>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</si>
  <si>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</si>
  <si>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</si>
  <si>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</si>
  <si>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</si>
  <si>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</si>
  <si>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</si>
  <si>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</si>
  <si>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</si>
  <si>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</si>
  <si>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</si>
  <si>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</si>
  <si>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</si>
  <si>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</si>
  <si>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</si>
  <si>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</si>
  <si>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</si>
  <si>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</si>
  <si>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</si>
  <si>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</si>
  <si>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</si>
  <si>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</si>
  <si>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</si>
  <si>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</si>
  <si>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</si>
  <si>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</si>
  <si>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</si>
  <si>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</si>
  <si>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</si>
  <si>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</si>
  <si>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</si>
  <si>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</si>
  <si>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</si>
  <si>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</si>
  <si>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</si>
  <si>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</si>
  <si>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</si>
  <si>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</si>
  <si>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</si>
  <si>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</si>
  <si>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</si>
  <si>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</si>
  <si>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</si>
  <si>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</si>
  <si>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</si>
  <si>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</si>
  <si>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</si>
  <si>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</si>
  <si>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</si>
  <si>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</si>
  <si>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</si>
  <si>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</si>
  <si>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</si>
  <si>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</si>
  <si>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</si>
  <si>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</si>
  <si>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</si>
  <si>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</si>
  <si>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</si>
  <si>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</si>
  <si>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</si>
  <si>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</si>
  <si>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</si>
  <si>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</si>
  <si>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</si>
  <si>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</si>
  <si>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</si>
  <si>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</si>
  <si>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</si>
  <si>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</si>
  <si>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</si>
  <si>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</si>
  <si>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</si>
  <si>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</si>
  <si>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</si>
  <si>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</si>
  <si>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</si>
  <si>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</si>
  <si>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</si>
  <si>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</si>
  <si>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</si>
  <si>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</si>
  <si>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</si>
  <si>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</si>
  <si>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</si>
  <si>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</si>
  <si>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</si>
  <si>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</si>
  <si>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</si>
  <si>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</si>
  <si>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</si>
  <si>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</si>
  <si>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</si>
  <si>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</si>
  <si>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</si>
  <si>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</si>
  <si>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</si>
  <si>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</si>
  <si>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</si>
  <si>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</si>
  <si>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</si>
  <si>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</si>
  <si>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</si>
  <si>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</si>
  <si>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</si>
  <si>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</si>
  <si>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</si>
  <si>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</si>
  <si>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</si>
  <si>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</si>
  <si>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</si>
  <si>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</si>
  <si>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</si>
  <si>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</si>
  <si>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</si>
  <si>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</si>
  <si>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</si>
  <si>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</si>
  <si>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</si>
  <si>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</si>
  <si>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</si>
  <si>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</si>
  <si>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</si>
  <si>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</si>
  <si>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</si>
  <si>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</si>
  <si>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</si>
  <si>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</si>
  <si>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</si>
  <si>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</si>
  <si>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</si>
  <si>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</si>
  <si>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</si>
  <si>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</si>
  <si>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</si>
  <si>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</si>
  <si>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</si>
  <si>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</si>
  <si>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</si>
  <si>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</si>
  <si>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</si>
  <si>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</si>
  <si>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</si>
  <si>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</si>
  <si>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</si>
  <si>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</si>
  <si>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</si>
  <si>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</si>
  <si>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</si>
  <si>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</si>
  <si>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</si>
  <si>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</si>
  <si>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</si>
  <si>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</si>
  <si>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</si>
  <si>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</si>
  <si>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</si>
  <si>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</si>
  <si>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</si>
  <si>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</si>
  <si>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</si>
  <si>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</si>
  <si>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</si>
  <si>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</si>
  <si>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</si>
  <si>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</si>
  <si>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</si>
  <si>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</si>
  <si>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</si>
  <si>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</si>
  <si>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</si>
  <si>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</si>
  <si>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</si>
  <si>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</si>
  <si>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</si>
  <si>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</si>
  <si>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</si>
  <si>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</si>
  <si>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</si>
  <si>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</si>
  <si>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</si>
  <si>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</si>
  <si>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</si>
  <si>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</si>
  <si>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</si>
  <si>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</si>
  <si>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</si>
  <si>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</si>
  <si>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</si>
  <si>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</si>
  <si>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</si>
  <si>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</si>
  <si>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</si>
  <si>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</si>
  <si>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</si>
  <si>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</si>
  <si>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</si>
  <si>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</si>
  <si>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</si>
  <si>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</si>
  <si>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</si>
  <si>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</si>
  <si>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</si>
  <si>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</si>
  <si>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</si>
  <si>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</si>
  <si>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</si>
  <si>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</si>
  <si>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</si>
  <si>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</si>
  <si>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</si>
  <si>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</si>
  <si>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</si>
  <si>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</si>
  <si>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</si>
  <si>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</si>
  <si>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</si>
  <si>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</si>
  <si>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</si>
  <si>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</si>
  <si>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</si>
  <si>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</si>
  <si>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</si>
  <si>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</si>
  <si>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</si>
  <si>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</si>
  <si>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</si>
  <si>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</si>
  <si>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</si>
  <si>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</si>
  <si>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</si>
  <si>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</si>
  <si>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</si>
  <si>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</si>
  <si>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</si>
  <si>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</si>
  <si>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</si>
  <si>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</si>
  <si>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</si>
  <si>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</si>
  <si>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</si>
  <si>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</si>
  <si>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</si>
  <si>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</si>
  <si>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</si>
  <si>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</si>
  <si>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</si>
  <si>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</si>
  <si>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</si>
  <si>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</si>
  <si>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</si>
  <si>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</si>
  <si>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</si>
  <si>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</si>
  <si>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</si>
  <si>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</si>
  <si>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</si>
  <si>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</si>
  <si>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</si>
  <si>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</si>
  <si>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</si>
  <si>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</si>
  <si>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</si>
  <si>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</si>
  <si>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</si>
  <si>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</si>
  <si>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</si>
  <si>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</si>
  <si>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</si>
  <si>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</si>
  <si>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</si>
  <si>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</si>
  <si>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</si>
  <si>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</si>
  <si>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</si>
  <si>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</si>
  <si>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</si>
  <si>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</si>
  <si>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</si>
  <si>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</si>
  <si>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</si>
  <si>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</si>
  <si>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</si>
  <si>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</si>
  <si>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</si>
  <si>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</si>
  <si>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</si>
  <si>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</si>
  <si>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</si>
  <si>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</si>
  <si>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</si>
  <si>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</si>
  <si>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</si>
  <si>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</si>
  <si>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</si>
  <si>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</si>
  <si>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</si>
  <si>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</si>
  <si>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</si>
  <si>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</si>
  <si>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</si>
  <si>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</si>
  <si>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</si>
  <si>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</si>
  <si>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</si>
  <si>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</si>
  <si>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</si>
  <si>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</si>
  <si>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</si>
  <si>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</si>
  <si>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</si>
  <si>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</si>
  <si>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</si>
  <si>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</si>
  <si>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</si>
  <si>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</si>
  <si>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</si>
  <si>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</si>
  <si>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</si>
  <si>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</si>
  <si>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</si>
  <si>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</si>
  <si>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</si>
  <si>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</si>
  <si>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</si>
  <si>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</si>
  <si>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</si>
  <si>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</si>
  <si>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</si>
  <si>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</si>
  <si>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</si>
  <si>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</si>
  <si>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</si>
  <si>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</si>
  <si>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</si>
  <si>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</si>
  <si>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</si>
  <si>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</si>
  <si>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</si>
  <si>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</si>
  <si>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</si>
  <si>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</si>
  <si>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</si>
  <si>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</si>
  <si>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</si>
  <si>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</si>
  <si>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</si>
  <si>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</si>
  <si>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</si>
  <si>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</si>
  <si>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</si>
  <si>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</si>
  <si>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</si>
  <si>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</si>
  <si>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</si>
  <si>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</si>
  <si>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</si>
  <si>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</si>
  <si>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</si>
  <si>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</si>
  <si>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</si>
  <si>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</si>
  <si>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</si>
  <si>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</si>
  <si>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</si>
  <si>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</si>
  <si>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</si>
  <si>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</si>
  <si>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</si>
  <si>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</si>
  <si>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</si>
  <si>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</si>
  <si>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</si>
  <si>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</si>
  <si>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</si>
  <si>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</si>
  <si>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</si>
  <si>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</si>
  <si>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</si>
  <si>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</si>
  <si>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</si>
  <si>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</si>
  <si>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</si>
  <si>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</si>
  <si>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</si>
  <si>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</si>
  <si>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</si>
  <si>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</si>
  <si>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</si>
  <si>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</si>
  <si>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</si>
  <si>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</si>
  <si>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</si>
  <si>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</si>
  <si>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</si>
  <si>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</si>
  <si>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</si>
  <si>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</si>
  <si>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</si>
  <si>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</si>
  <si>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</si>
  <si>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</si>
  <si>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</si>
  <si>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</si>
  <si>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</si>
  <si>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</si>
  <si>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</si>
  <si>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</si>
  <si>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</si>
  <si>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</si>
  <si>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</si>
  <si>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</si>
  <si>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</si>
  <si>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</si>
  <si>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</si>
  <si>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</si>
  <si>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</si>
  <si>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</si>
  <si>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</si>
  <si>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</si>
  <si>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</si>
  <si>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</si>
  <si>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</si>
  <si>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</si>
  <si>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</si>
  <si>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</si>
  <si>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</si>
  <si>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</si>
  <si>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</si>
  <si>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</si>
  <si>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</si>
  <si>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</si>
  <si>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</si>
  <si>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</si>
  <si>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</si>
  <si>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</si>
  <si>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</si>
  <si>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</si>
  <si>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</si>
  <si>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</si>
  <si>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</si>
  <si>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</si>
  <si>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</si>
  <si>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</si>
  <si>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</si>
  <si>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</si>
  <si>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</si>
  <si>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</si>
  <si>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</si>
  <si>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</si>
  <si>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</si>
  <si>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</si>
  <si>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</si>
  <si>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</si>
  <si>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</si>
  <si>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</si>
  <si>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</si>
  <si>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</si>
  <si>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</si>
  <si>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</si>
  <si>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</si>
  <si>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</si>
  <si>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</si>
  <si>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</si>
  <si>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</si>
  <si>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</si>
  <si>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</si>
  <si>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</si>
  <si>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</si>
  <si>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</si>
  <si>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</si>
  <si>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</si>
  <si>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</si>
  <si>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</si>
  <si>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</si>
  <si>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</si>
  <si>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</si>
  <si>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</si>
  <si>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</si>
  <si>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</si>
  <si>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</si>
  <si>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</si>
  <si>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</si>
  <si>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</si>
  <si>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</si>
  <si>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</si>
  <si>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</si>
  <si>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</si>
  <si>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</si>
  <si>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</si>
  <si>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</si>
  <si>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</si>
  <si>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</si>
  <si>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</si>
  <si>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</si>
  <si>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</si>
  <si>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</si>
  <si>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</si>
  <si>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</si>
  <si>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</si>
  <si>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</si>
  <si>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</si>
  <si>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</si>
  <si>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</si>
  <si>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</si>
  <si>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</si>
  <si>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</si>
  <si>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</si>
  <si>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</si>
  <si>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</si>
  <si>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</si>
  <si>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</si>
  <si>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</si>
  <si>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</si>
  <si>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</si>
  <si>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</si>
  <si>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</si>
  <si>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</si>
  <si>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</si>
  <si>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</si>
  <si>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</si>
  <si>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</si>
  <si>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</si>
  <si>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</si>
  <si>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</si>
  <si>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</si>
  <si>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</si>
  <si>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</si>
  <si>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</si>
  <si>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</si>
  <si>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</si>
  <si>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</si>
  <si>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</si>
  <si>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</si>
  <si>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</si>
  <si>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</si>
  <si>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</si>
  <si>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</si>
  <si>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</si>
  <si>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</si>
  <si>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</si>
  <si>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</si>
  <si>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</si>
  <si>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</si>
  <si>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</si>
  <si>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</si>
  <si>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</si>
  <si>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</si>
  <si>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</si>
  <si>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</si>
  <si>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</si>
  <si>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</si>
  <si>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</si>
  <si>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</si>
  <si>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</si>
  <si>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</si>
  <si>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</si>
  <si>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</si>
  <si>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</si>
  <si>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</si>
  <si>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</si>
  <si>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</si>
  <si>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</si>
  <si>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</si>
  <si>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</si>
  <si>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</si>
  <si>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</si>
  <si>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</si>
  <si>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</si>
  <si>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</si>
  <si>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</si>
  <si>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</si>
  <si>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</si>
  <si>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</si>
  <si>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</si>
  <si>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</si>
  <si>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</si>
  <si>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</si>
  <si>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</si>
  <si>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</si>
  <si>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</si>
  <si>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</si>
  <si>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</si>
  <si>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</si>
  <si>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</si>
  <si>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</si>
  <si>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</si>
  <si>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</si>
  <si>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</si>
  <si>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</si>
  <si>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</si>
  <si>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</si>
  <si>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</si>
  <si>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</si>
  <si>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</si>
  <si>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</si>
  <si>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</si>
  <si>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</si>
  <si>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</si>
  <si>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</si>
  <si>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</si>
  <si>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</si>
  <si>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</si>
  <si>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</si>
  <si>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</si>
  <si>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</si>
  <si>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</si>
  <si>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</si>
  <si>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</si>
  <si>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</si>
  <si>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</si>
  <si>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</si>
  <si>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</si>
  <si>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</si>
  <si>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</si>
  <si>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</si>
  <si>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</si>
  <si>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</si>
  <si>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</si>
  <si>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</si>
  <si>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</si>
  <si>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</si>
  <si>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</si>
  <si>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</si>
  <si>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</si>
  <si>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</si>
  <si>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</si>
  <si>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</si>
  <si>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</si>
  <si>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</si>
  <si>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</si>
  <si>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</si>
  <si>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</si>
  <si>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</si>
  <si>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</si>
  <si>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</si>
  <si>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</si>
  <si>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</si>
  <si>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</si>
  <si>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</si>
  <si>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</si>
  <si>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</si>
  <si>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</si>
  <si>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</si>
  <si>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</si>
  <si>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</si>
  <si>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</si>
  <si>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</si>
  <si>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</si>
  <si>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</si>
  <si>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</si>
  <si>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</si>
  <si>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</si>
  <si>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</si>
  <si>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</si>
  <si>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</si>
  <si>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</si>
  <si>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</si>
  <si>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</si>
  <si>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</si>
  <si>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</si>
  <si>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</si>
  <si>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</si>
  <si>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</si>
  <si>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</si>
  <si>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</si>
  <si>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</si>
  <si>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</si>
  <si>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</si>
  <si>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</si>
  <si>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</si>
  <si>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</si>
  <si>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</si>
  <si>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</si>
  <si>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</si>
  <si>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</si>
  <si>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</si>
  <si>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</si>
  <si>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</si>
  <si>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</si>
  <si>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</si>
  <si>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</si>
  <si>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</si>
  <si>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</si>
  <si>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</si>
  <si>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</si>
  <si>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</si>
  <si>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</si>
  <si>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</si>
  <si>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</si>
  <si>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</si>
  <si>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</si>
  <si>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</si>
  <si>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</si>
  <si>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</si>
  <si>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</si>
  <si>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</si>
  <si>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</si>
  <si>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</si>
  <si>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</si>
  <si>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</si>
  <si>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</si>
  <si>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</si>
  <si>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</si>
  <si>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</si>
  <si>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</si>
  <si>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</si>
  <si>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</si>
  <si>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</si>
  <si>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</si>
  <si>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</si>
  <si>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</si>
  <si>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SAN JUAN DE LOS LAGOS</t>
  </si>
  <si>
    <t>DEL 1 AL 30 DE SEPTIEMBRE DE 2020</t>
  </si>
  <si>
    <t>L.C.I. JESUS UBALDO MEDINA BRISEÑO</t>
  </si>
  <si>
    <t>L.C.P. FELIPE DE JESUS RUIZ PEREZ</t>
  </si>
  <si>
    <t>PRESIDENTE MUNICIPAL</t>
  </si>
  <si>
    <t>FUNCIONARIO ENCARGADO DE LA HACIENDA PUBLICA MUNICIPAL</t>
  </si>
  <si>
    <t>ASEJ2020-09-15-06-2021-1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</si>
</sst>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5" workbookViewId="0">
      <selection activeCell="B5" sqref="B5:AW5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1060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" t="s">
        <v>4</v>
      </c>
      <c r="AY5" s="4" t="s">
        <v>5</v>
      </c>
    </row>
    <row r="6" spans="1:51" ht="18.75" x14ac:dyDescent="0.3">
      <c r="A6" s="6" t="s">
        <v>6</v>
      </c>
      <c r="B6" s="7" t="s">
        <v>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8</v>
      </c>
      <c r="B7" s="11" t="s">
        <v>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66158252.710000001</v>
      </c>
      <c r="AY7" s="13">
        <f>AY8+AY29+AY35+AY40+AY72+AY81+AY102+AY114</f>
        <v>75879792.739999995</v>
      </c>
    </row>
    <row r="8" spans="1:51" x14ac:dyDescent="0.25">
      <c r="A8" s="10" t="s">
        <v>10</v>
      </c>
      <c r="B8" s="14" t="s">
        <v>11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19547370.219999999</v>
      </c>
      <c r="AY8" s="15">
        <f>AY9+AY11+AY15+AY16+AY17+AY18+AY19+AY25+AY27</f>
        <v>20580686.509999998</v>
      </c>
    </row>
    <row r="9" spans="1:51" x14ac:dyDescent="0.25">
      <c r="A9" s="10">
        <v>41110</v>
      </c>
      <c r="B9" s="16" t="s">
        <v>12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5487</v>
      </c>
    </row>
    <row r="10" spans="1:51" x14ac:dyDescent="0.25">
      <c r="A10" s="18" t="s">
        <v>13</v>
      </c>
      <c r="B10" s="19" t="s">
        <v>14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5487</v>
      </c>
    </row>
    <row r="11" spans="1:51" x14ac:dyDescent="0.25">
      <c r="A11" s="10">
        <v>41120</v>
      </c>
      <c r="B11" s="16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18975051.73</v>
      </c>
      <c r="AY11" s="17">
        <f>SUM(AY12:AY14)</f>
        <v>19899924.529999997</v>
      </c>
    </row>
    <row r="12" spans="1:51" x14ac:dyDescent="0.25">
      <c r="A12" s="18" t="s">
        <v>16</v>
      </c>
      <c r="B12" s="19" t="s">
        <v>17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13759389.26</v>
      </c>
      <c r="AY12" s="20">
        <v>13267618.949999999</v>
      </c>
    </row>
    <row r="13" spans="1:51" x14ac:dyDescent="0.25">
      <c r="A13" s="18" t="s">
        <v>18</v>
      </c>
      <c r="B13" s="19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4969535.13</v>
      </c>
      <c r="AY13" s="20">
        <v>6310520.5199999996</v>
      </c>
    </row>
    <row r="14" spans="1:51" x14ac:dyDescent="0.25">
      <c r="A14" s="18" t="s">
        <v>20</v>
      </c>
      <c r="B14" s="19" t="s">
        <v>21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246127.34</v>
      </c>
      <c r="AY14" s="20">
        <v>321785.06</v>
      </c>
    </row>
    <row r="15" spans="1:51" x14ac:dyDescent="0.25">
      <c r="A15" s="10" t="s">
        <v>22</v>
      </c>
      <c r="B15" s="16" t="s">
        <v>23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24</v>
      </c>
      <c r="B16" s="16" t="s">
        <v>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26</v>
      </c>
      <c r="B17" s="16" t="s">
        <v>27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28</v>
      </c>
      <c r="B18" s="16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30</v>
      </c>
      <c r="B19" s="16" t="s">
        <v>31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572318.49</v>
      </c>
      <c r="AY19" s="17">
        <f>SUM(AY20:AY24)</f>
        <v>675274.98</v>
      </c>
    </row>
    <row r="20" spans="1:51" x14ac:dyDescent="0.25">
      <c r="A20" s="18" t="s">
        <v>32</v>
      </c>
      <c r="B20" s="19" t="s">
        <v>33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86728.75</v>
      </c>
      <c r="AY20" s="20">
        <v>152115.70000000001</v>
      </c>
    </row>
    <row r="21" spans="1:51" x14ac:dyDescent="0.25">
      <c r="A21" s="18" t="s">
        <v>34</v>
      </c>
      <c r="B21" s="19" t="s">
        <v>35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36</v>
      </c>
      <c r="B22" s="19" t="s">
        <v>37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10951.73</v>
      </c>
      <c r="AY22" s="20">
        <v>13379.21</v>
      </c>
    </row>
    <row r="23" spans="1:51" x14ac:dyDescent="0.25">
      <c r="A23" s="18" t="s">
        <v>38</v>
      </c>
      <c r="B23" s="19" t="s">
        <v>39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18665.61</v>
      </c>
      <c r="AY23" s="20">
        <v>15514.55</v>
      </c>
    </row>
    <row r="24" spans="1:51" x14ac:dyDescent="0.25">
      <c r="A24" s="18" t="s">
        <v>40</v>
      </c>
      <c r="B24" s="19" t="s">
        <v>41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455972.4</v>
      </c>
      <c r="AY24" s="20">
        <v>494265.52</v>
      </c>
    </row>
    <row r="25" spans="1:51" x14ac:dyDescent="0.25">
      <c r="A25" s="10" t="s">
        <v>42</v>
      </c>
      <c r="B25" s="16" t="s">
        <v>43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44</v>
      </c>
      <c r="B26" s="19" t="s">
        <v>43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45</v>
      </c>
      <c r="B27" s="16" t="s">
        <v>46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47</v>
      </c>
      <c r="B28" s="19" t="s">
        <v>48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49</v>
      </c>
      <c r="B29" s="21" t="s">
        <v>50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51</v>
      </c>
      <c r="B30" s="16" t="s">
        <v>52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53</v>
      </c>
      <c r="B31" s="16" t="s">
        <v>54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55</v>
      </c>
      <c r="B32" s="16" t="s">
        <v>56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57</v>
      </c>
      <c r="B33" s="16" t="s">
        <v>58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59</v>
      </c>
      <c r="B34" s="16" t="s">
        <v>60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61</v>
      </c>
      <c r="B35" s="21" t="s">
        <v>62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63</v>
      </c>
      <c r="B36" s="16" t="s">
        <v>64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65</v>
      </c>
      <c r="B37" s="19" t="s">
        <v>66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67</v>
      </c>
      <c r="B38" s="16" t="s">
        <v>68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69</v>
      </c>
      <c r="B39" s="19" t="s">
        <v>70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71</v>
      </c>
      <c r="B40" s="21" t="s">
        <v>72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40643898.540000007</v>
      </c>
      <c r="AY40" s="15">
        <f>AY41+AY46+AY47+AY62+AY68+AY70</f>
        <v>47313717.710000001</v>
      </c>
    </row>
    <row r="41" spans="1:51" x14ac:dyDescent="0.25">
      <c r="A41" s="10" t="s">
        <v>73</v>
      </c>
      <c r="B41" s="16" t="s">
        <v>74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3054972.04</v>
      </c>
      <c r="AY41" s="17">
        <f>SUM(AY42:AY45)</f>
        <v>5223821</v>
      </c>
    </row>
    <row r="42" spans="1:51" x14ac:dyDescent="0.25">
      <c r="A42" s="18" t="s">
        <v>75</v>
      </c>
      <c r="B42" s="19" t="s">
        <v>76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2661125</v>
      </c>
      <c r="AY42" s="20">
        <v>4230447</v>
      </c>
    </row>
    <row r="43" spans="1:51" x14ac:dyDescent="0.25">
      <c r="A43" s="18" t="s">
        <v>77</v>
      </c>
      <c r="B43" s="19" t="s">
        <v>78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190219</v>
      </c>
      <c r="AY43" s="20">
        <v>538265</v>
      </c>
    </row>
    <row r="44" spans="1:51" x14ac:dyDescent="0.25">
      <c r="A44" s="18" t="s">
        <v>79</v>
      </c>
      <c r="B44" s="19" t="s">
        <v>80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163628.04</v>
      </c>
      <c r="AY44" s="20">
        <v>196799</v>
      </c>
    </row>
    <row r="45" spans="1:51" x14ac:dyDescent="0.25">
      <c r="A45" s="18" t="s">
        <v>81</v>
      </c>
      <c r="B45" s="19" t="s">
        <v>82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40000</v>
      </c>
      <c r="AY45" s="20">
        <v>258310</v>
      </c>
    </row>
    <row r="46" spans="1:51" x14ac:dyDescent="0.25">
      <c r="A46" s="10" t="s">
        <v>83</v>
      </c>
      <c r="B46" s="16" t="s">
        <v>84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85</v>
      </c>
      <c r="B47" s="16" t="s">
        <v>86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36928339.930000007</v>
      </c>
      <c r="AY47" s="17">
        <f>SUM(AY48:AY61)</f>
        <v>41234614.829999998</v>
      </c>
    </row>
    <row r="48" spans="1:51" x14ac:dyDescent="0.25">
      <c r="A48" s="18" t="s">
        <v>87</v>
      </c>
      <c r="B48" s="19" t="s">
        <v>88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1270252.6200000001</v>
      </c>
      <c r="AY48" s="20">
        <v>1541224.84</v>
      </c>
    </row>
    <row r="49" spans="1:51" x14ac:dyDescent="0.25">
      <c r="A49" s="18" t="s">
        <v>89</v>
      </c>
      <c r="B49" s="19" t="s">
        <v>90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368634.79</v>
      </c>
      <c r="AY49" s="20">
        <v>386180.35</v>
      </c>
    </row>
    <row r="50" spans="1:51" x14ac:dyDescent="0.25">
      <c r="A50" s="18" t="s">
        <v>91</v>
      </c>
      <c r="B50" s="19" t="s">
        <v>92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1600618.21</v>
      </c>
      <c r="AY50" s="20">
        <v>3621088.69</v>
      </c>
    </row>
    <row r="51" spans="1:51" x14ac:dyDescent="0.25">
      <c r="A51" s="18" t="s">
        <v>93</v>
      </c>
      <c r="B51" s="19" t="s">
        <v>94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95</v>
      </c>
      <c r="B52" s="19" t="s">
        <v>96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63432.4</v>
      </c>
      <c r="AY52" s="20">
        <v>50219</v>
      </c>
    </row>
    <row r="53" spans="1:51" x14ac:dyDescent="0.25">
      <c r="A53" s="18" t="s">
        <v>97</v>
      </c>
      <c r="B53" s="19" t="s">
        <v>98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385727.05</v>
      </c>
      <c r="AY53" s="20">
        <v>257699.97</v>
      </c>
    </row>
    <row r="54" spans="1:51" x14ac:dyDescent="0.25">
      <c r="A54" s="18" t="s">
        <v>99</v>
      </c>
      <c r="B54" s="19" t="s">
        <v>100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5800</v>
      </c>
    </row>
    <row r="55" spans="1:51" x14ac:dyDescent="0.25">
      <c r="A55" s="18" t="s">
        <v>101</v>
      </c>
      <c r="B55" s="19" t="s">
        <v>102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65200.480000000003</v>
      </c>
      <c r="AY55" s="20">
        <v>78355.95</v>
      </c>
    </row>
    <row r="56" spans="1:51" x14ac:dyDescent="0.25">
      <c r="A56" s="18" t="s">
        <v>103</v>
      </c>
      <c r="B56" s="19" t="s">
        <v>104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1204191.8600000001</v>
      </c>
      <c r="AY56" s="20">
        <v>1285728.42</v>
      </c>
    </row>
    <row r="57" spans="1:51" x14ac:dyDescent="0.25">
      <c r="A57" s="18" t="s">
        <v>105</v>
      </c>
      <c r="B57" s="19" t="s">
        <v>106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28604170.129999999</v>
      </c>
      <c r="AY57" s="20">
        <v>29324817.609999999</v>
      </c>
    </row>
    <row r="58" spans="1:51" x14ac:dyDescent="0.25">
      <c r="A58" s="18" t="s">
        <v>107</v>
      </c>
      <c r="B58" s="19" t="s">
        <v>108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1801233.85</v>
      </c>
      <c r="AY58" s="20">
        <v>2184575.44</v>
      </c>
    </row>
    <row r="59" spans="1:51" x14ac:dyDescent="0.25">
      <c r="A59" s="18" t="s">
        <v>109</v>
      </c>
      <c r="B59" s="19" t="s">
        <v>110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4287</v>
      </c>
      <c r="AY59" s="20">
        <v>7282</v>
      </c>
    </row>
    <row r="60" spans="1:51" x14ac:dyDescent="0.25">
      <c r="A60" s="18" t="s">
        <v>111</v>
      </c>
      <c r="B60" s="19" t="s">
        <v>112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1345915.45</v>
      </c>
      <c r="AY60" s="20">
        <v>2194469.04</v>
      </c>
    </row>
    <row r="61" spans="1:51" x14ac:dyDescent="0.25">
      <c r="A61" s="18" t="s">
        <v>113</v>
      </c>
      <c r="B61" s="19" t="s">
        <v>114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214676.09</v>
      </c>
      <c r="AY61" s="20">
        <v>297173.52</v>
      </c>
    </row>
    <row r="62" spans="1:51" x14ac:dyDescent="0.25">
      <c r="A62" s="10" t="s">
        <v>115</v>
      </c>
      <c r="B62" s="16" t="s">
        <v>116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653796.56999999995</v>
      </c>
      <c r="AY62" s="17">
        <f>SUM(AY63:AY67)</f>
        <v>790481.88</v>
      </c>
    </row>
    <row r="63" spans="1:51" x14ac:dyDescent="0.25">
      <c r="A63" s="18" t="s">
        <v>117</v>
      </c>
      <c r="B63" s="19" t="s">
        <v>33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500841.99</v>
      </c>
      <c r="AY63" s="20">
        <v>623236.1</v>
      </c>
    </row>
    <row r="64" spans="1:51" x14ac:dyDescent="0.25">
      <c r="A64" s="18" t="s">
        <v>118</v>
      </c>
      <c r="B64" s="19" t="s">
        <v>35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119</v>
      </c>
      <c r="B65" s="19" t="s">
        <v>37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115923.58</v>
      </c>
      <c r="AY65" s="20">
        <v>110218.78</v>
      </c>
    </row>
    <row r="66" spans="1:51" x14ac:dyDescent="0.25">
      <c r="A66" s="18" t="s">
        <v>120</v>
      </c>
      <c r="B66" s="19" t="s">
        <v>39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121</v>
      </c>
      <c r="B67" s="19" t="s">
        <v>41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37031</v>
      </c>
      <c r="AY67" s="20">
        <v>57027</v>
      </c>
    </row>
    <row r="68" spans="1:51" x14ac:dyDescent="0.25">
      <c r="A68" s="10" t="s">
        <v>122</v>
      </c>
      <c r="B68" s="16" t="s">
        <v>123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124</v>
      </c>
      <c r="B69" s="19" t="s">
        <v>125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126</v>
      </c>
      <c r="B70" s="16" t="s">
        <v>127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6790</v>
      </c>
      <c r="AY70" s="17">
        <f>SUM(AY71)</f>
        <v>64800</v>
      </c>
    </row>
    <row r="71" spans="1:51" x14ac:dyDescent="0.25">
      <c r="A71" s="18" t="s">
        <v>128</v>
      </c>
      <c r="B71" s="19" t="s">
        <v>129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6790</v>
      </c>
      <c r="AY71" s="20">
        <v>64800</v>
      </c>
    </row>
    <row r="72" spans="1:51" x14ac:dyDescent="0.25">
      <c r="A72" s="10" t="s">
        <v>130</v>
      </c>
      <c r="B72" s="21" t="s">
        <v>131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3405184.1900000004</v>
      </c>
      <c r="AY72" s="15">
        <f>AY73+AY76+AY77+AY78+AY80</f>
        <v>2726616.6399999997</v>
      </c>
    </row>
    <row r="73" spans="1:51" x14ac:dyDescent="0.25">
      <c r="A73" s="10" t="s">
        <v>132</v>
      </c>
      <c r="B73" s="16" t="s">
        <v>133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3405184.1900000004</v>
      </c>
      <c r="AY73" s="17">
        <f>SUM(AY74:AY75)</f>
        <v>2726616.6399999997</v>
      </c>
    </row>
    <row r="74" spans="1:51" x14ac:dyDescent="0.25">
      <c r="A74" s="18" t="s">
        <v>134</v>
      </c>
      <c r="B74" s="19" t="s">
        <v>135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1294617.05</v>
      </c>
      <c r="AY74" s="20">
        <v>1853367.13</v>
      </c>
    </row>
    <row r="75" spans="1:51" x14ac:dyDescent="0.25">
      <c r="A75" s="18" t="s">
        <v>136</v>
      </c>
      <c r="B75" s="19" t="s">
        <v>137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2110567.14</v>
      </c>
      <c r="AY75" s="20">
        <v>873249.51</v>
      </c>
    </row>
    <row r="76" spans="1:51" x14ac:dyDescent="0.25">
      <c r="A76" s="10" t="s">
        <v>138</v>
      </c>
      <c r="B76" s="16" t="s">
        <v>139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140</v>
      </c>
      <c r="B77" s="16" t="s">
        <v>141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142</v>
      </c>
      <c r="B78" s="16" t="s">
        <v>143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144</v>
      </c>
      <c r="B79" s="23" t="s">
        <v>145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146</v>
      </c>
      <c r="B80" s="16" t="s">
        <v>147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148</v>
      </c>
      <c r="B81" s="21" t="s">
        <v>149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2561799.7599999998</v>
      </c>
      <c r="AY81" s="15">
        <f>AY82+AY83+AY85+AY87+AY89+AY91+AY93+AY94+AY100</f>
        <v>5258771.88</v>
      </c>
    </row>
    <row r="82" spans="1:51" x14ac:dyDescent="0.25">
      <c r="A82" s="10" t="s">
        <v>150</v>
      </c>
      <c r="B82" s="16" t="s">
        <v>151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152</v>
      </c>
      <c r="B83" s="16" t="s">
        <v>153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899590</v>
      </c>
      <c r="AY83" s="17">
        <f>SUM(AY84)</f>
        <v>1778191</v>
      </c>
    </row>
    <row r="84" spans="1:51" x14ac:dyDescent="0.25">
      <c r="A84" s="18" t="s">
        <v>154</v>
      </c>
      <c r="B84" s="23" t="s">
        <v>37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899590</v>
      </c>
      <c r="AY84" s="20">
        <v>1778191</v>
      </c>
    </row>
    <row r="85" spans="1:51" x14ac:dyDescent="0.25">
      <c r="A85" s="10" t="s">
        <v>155</v>
      </c>
      <c r="B85" s="16" t="s">
        <v>156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157</v>
      </c>
      <c r="B86" s="23" t="s">
        <v>158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159</v>
      </c>
      <c r="B87" s="16" t="s">
        <v>160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350</v>
      </c>
    </row>
    <row r="88" spans="1:51" x14ac:dyDescent="0.25">
      <c r="A88" s="18" t="s">
        <v>161</v>
      </c>
      <c r="B88" s="23" t="s">
        <v>162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350</v>
      </c>
    </row>
    <row r="89" spans="1:51" x14ac:dyDescent="0.25">
      <c r="A89" s="10" t="s">
        <v>163</v>
      </c>
      <c r="B89" s="16" t="s">
        <v>164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1662209.76</v>
      </c>
      <c r="AY89" s="17">
        <f>SUM(AY90)</f>
        <v>3480230.88</v>
      </c>
    </row>
    <row r="90" spans="1:51" x14ac:dyDescent="0.25">
      <c r="A90" s="18" t="s">
        <v>161</v>
      </c>
      <c r="B90" s="23" t="s">
        <v>165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1662209.76</v>
      </c>
      <c r="AY90" s="20">
        <v>3480230.88</v>
      </c>
    </row>
    <row r="91" spans="1:51" x14ac:dyDescent="0.25">
      <c r="A91" s="10" t="s">
        <v>166</v>
      </c>
      <c r="B91" s="16" t="s">
        <v>167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161</v>
      </c>
      <c r="B92" s="23" t="s">
        <v>168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169</v>
      </c>
      <c r="B93" s="16" t="s">
        <v>170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171</v>
      </c>
      <c r="B94" s="16" t="s">
        <v>172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173</v>
      </c>
      <c r="B95" s="23" t="s">
        <v>33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174</v>
      </c>
      <c r="B96" s="23" t="s">
        <v>35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175</v>
      </c>
      <c r="B97" s="23" t="s">
        <v>37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176</v>
      </c>
      <c r="B98" s="23" t="s">
        <v>39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177</v>
      </c>
      <c r="B99" s="23" t="s">
        <v>41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178</v>
      </c>
      <c r="B100" s="16" t="s">
        <v>179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 x14ac:dyDescent="0.25">
      <c r="A101" s="18" t="s">
        <v>180</v>
      </c>
      <c r="B101" s="23" t="s">
        <v>181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 x14ac:dyDescent="0.25">
      <c r="A102" s="10" t="s">
        <v>182</v>
      </c>
      <c r="B102" s="21" t="s">
        <v>183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184</v>
      </c>
      <c r="B103" s="16" t="s">
        <v>185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186</v>
      </c>
      <c r="B104" s="19" t="s">
        <v>187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188</v>
      </c>
      <c r="B105" s="16" t="s">
        <v>189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190</v>
      </c>
      <c r="B106" s="16" t="s">
        <v>191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192</v>
      </c>
      <c r="B107" s="19" t="s">
        <v>193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194</v>
      </c>
      <c r="B108" s="16" t="s">
        <v>195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196</v>
      </c>
      <c r="B109" s="16" t="s">
        <v>197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198</v>
      </c>
      <c r="B110" s="16" t="s">
        <v>199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200</v>
      </c>
      <c r="B111" s="16" t="s">
        <v>201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202</v>
      </c>
      <c r="B112" s="19" t="s">
        <v>203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204</v>
      </c>
      <c r="B113" s="16" t="s">
        <v>205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206</v>
      </c>
      <c r="B114" s="21" t="s">
        <v>207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208</v>
      </c>
      <c r="B115" s="16" t="s">
        <v>209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210</v>
      </c>
      <c r="B116" s="16" t="s">
        <v>211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212</v>
      </c>
      <c r="B117" s="24" t="s">
        <v>213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157770686.13999999</v>
      </c>
      <c r="AY117" s="13">
        <f>AY118+AY149</f>
        <v>187422173.66000003</v>
      </c>
    </row>
    <row r="118" spans="1:51" x14ac:dyDescent="0.25">
      <c r="A118" s="10" t="s">
        <v>214</v>
      </c>
      <c r="B118" s="21" t="s">
        <v>215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157770686.13999999</v>
      </c>
      <c r="AY118" s="15">
        <f>AY119+AY132+AY135+AY140+AY146</f>
        <v>187422173.66000003</v>
      </c>
    </row>
    <row r="119" spans="1:51" x14ac:dyDescent="0.25">
      <c r="A119" s="10" t="s">
        <v>216</v>
      </c>
      <c r="B119" s="16" t="s">
        <v>217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99314751.919999987</v>
      </c>
      <c r="AY119" s="17">
        <f>SUM(AY120:AY131)</f>
        <v>118001586.08000001</v>
      </c>
    </row>
    <row r="120" spans="1:51" x14ac:dyDescent="0.25">
      <c r="A120" s="18" t="s">
        <v>218</v>
      </c>
      <c r="B120" s="19" t="s">
        <v>219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57991248.920000002</v>
      </c>
      <c r="AY120" s="20">
        <v>79523341.030000001</v>
      </c>
    </row>
    <row r="121" spans="1:51" x14ac:dyDescent="0.25">
      <c r="A121" s="18" t="s">
        <v>220</v>
      </c>
      <c r="B121" s="19" t="s">
        <v>221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7372393.46</v>
      </c>
      <c r="AY121" s="20">
        <v>10122967.26</v>
      </c>
    </row>
    <row r="122" spans="1:51" x14ac:dyDescent="0.25">
      <c r="A122" s="18" t="s">
        <v>222</v>
      </c>
      <c r="B122" s="19" t="s">
        <v>223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2366971.5</v>
      </c>
      <c r="AY122" s="20">
        <v>3166730.25</v>
      </c>
    </row>
    <row r="123" spans="1:51" x14ac:dyDescent="0.25">
      <c r="A123" s="18" t="s">
        <v>224</v>
      </c>
      <c r="B123" s="19" t="s">
        <v>225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5745244.4900000002</v>
      </c>
      <c r="AY123" s="20">
        <v>0</v>
      </c>
    </row>
    <row r="124" spans="1:51" x14ac:dyDescent="0.25">
      <c r="A124" s="18" t="s">
        <v>226</v>
      </c>
      <c r="B124" s="19" t="s">
        <v>227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228</v>
      </c>
      <c r="B125" s="19" t="s">
        <v>229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1441228.66</v>
      </c>
      <c r="AY125" s="20">
        <v>2410533.96</v>
      </c>
    </row>
    <row r="126" spans="1:51" x14ac:dyDescent="0.25">
      <c r="A126" s="18" t="s">
        <v>230</v>
      </c>
      <c r="B126" s="19" t="s">
        <v>231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232</v>
      </c>
      <c r="B127" s="19" t="s">
        <v>233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234</v>
      </c>
      <c r="B128" s="19" t="s">
        <v>235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1645231.89</v>
      </c>
      <c r="AY128" s="20">
        <v>2626622.1800000002</v>
      </c>
    </row>
    <row r="129" spans="1:51" x14ac:dyDescent="0.25">
      <c r="A129" s="18" t="s">
        <v>236</v>
      </c>
      <c r="B129" s="19" t="s">
        <v>237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9881115</v>
      </c>
      <c r="AY129" s="20">
        <v>3148757</v>
      </c>
    </row>
    <row r="130" spans="1:51" x14ac:dyDescent="0.25">
      <c r="A130" s="18" t="s">
        <v>238</v>
      </c>
      <c r="B130" s="19" t="s">
        <v>239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240</v>
      </c>
      <c r="B131" s="19" t="s">
        <v>241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12871318</v>
      </c>
      <c r="AY131" s="20">
        <v>17002634.399999999</v>
      </c>
    </row>
    <row r="132" spans="1:51" x14ac:dyDescent="0.25">
      <c r="A132" s="10" t="s">
        <v>242</v>
      </c>
      <c r="B132" s="16" t="s">
        <v>243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52309844.829999998</v>
      </c>
      <c r="AY132" s="17">
        <f>SUM(AY133:AY134)</f>
        <v>63448098.760000005</v>
      </c>
    </row>
    <row r="133" spans="1:51" x14ac:dyDescent="0.25">
      <c r="A133" s="18" t="s">
        <v>244</v>
      </c>
      <c r="B133" s="19" t="s">
        <v>245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14627595.73</v>
      </c>
      <c r="AY133" s="20">
        <v>14528865.130000001</v>
      </c>
    </row>
    <row r="134" spans="1:51" x14ac:dyDescent="0.25">
      <c r="A134" s="18" t="s">
        <v>246</v>
      </c>
      <c r="B134" s="19" t="s">
        <v>247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37682249.100000001</v>
      </c>
      <c r="AY134" s="20">
        <v>48919233.630000003</v>
      </c>
    </row>
    <row r="135" spans="1:51" x14ac:dyDescent="0.25">
      <c r="A135" s="10" t="s">
        <v>248</v>
      </c>
      <c r="B135" s="16" t="s">
        <v>249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4806255.2300000004</v>
      </c>
      <c r="AY135" s="17">
        <f>SUM(AY136:AY139)</f>
        <v>3852975.28</v>
      </c>
    </row>
    <row r="136" spans="1:51" x14ac:dyDescent="0.25">
      <c r="A136" s="18" t="s">
        <v>250</v>
      </c>
      <c r="B136" s="19" t="s">
        <v>251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252</v>
      </c>
      <c r="B137" s="19" t="s">
        <v>253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254</v>
      </c>
      <c r="B138" s="19" t="s">
        <v>255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256</v>
      </c>
      <c r="B139" s="19" t="s">
        <v>257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4806255.2300000004</v>
      </c>
      <c r="AY139" s="20">
        <v>3852975.28</v>
      </c>
    </row>
    <row r="140" spans="1:51" x14ac:dyDescent="0.25">
      <c r="A140" s="10" t="s">
        <v>258</v>
      </c>
      <c r="B140" s="16" t="s">
        <v>259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1339834.1599999999</v>
      </c>
      <c r="AY140" s="17">
        <f>SUM(AY141:AY145)</f>
        <v>2119513.54</v>
      </c>
    </row>
    <row r="141" spans="1:51" x14ac:dyDescent="0.25">
      <c r="A141" s="18" t="s">
        <v>260</v>
      </c>
      <c r="B141" s="19" t="s">
        <v>261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1700.96</v>
      </c>
      <c r="AY141" s="20">
        <v>1945.88</v>
      </c>
    </row>
    <row r="142" spans="1:51" x14ac:dyDescent="0.25">
      <c r="A142" s="18" t="s">
        <v>262</v>
      </c>
      <c r="B142" s="19" t="s">
        <v>263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288258.75</v>
      </c>
      <c r="AY142" s="20">
        <v>370686.12</v>
      </c>
    </row>
    <row r="143" spans="1:51" x14ac:dyDescent="0.25">
      <c r="A143" s="18" t="s">
        <v>264</v>
      </c>
      <c r="B143" s="19" t="s">
        <v>265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1049874.45</v>
      </c>
      <c r="AY143" s="20">
        <v>1746881.54</v>
      </c>
    </row>
    <row r="144" spans="1:51" x14ac:dyDescent="0.25">
      <c r="A144" s="18" t="s">
        <v>266</v>
      </c>
      <c r="B144" s="19" t="s">
        <v>267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268</v>
      </c>
      <c r="B145" s="19" t="s">
        <v>269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270</v>
      </c>
      <c r="B146" s="16" t="s">
        <v>271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272</v>
      </c>
      <c r="B147" s="19" t="s">
        <v>273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274</v>
      </c>
      <c r="B148" s="19" t="s">
        <v>275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276</v>
      </c>
      <c r="B149" s="21" t="s">
        <v>277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278</v>
      </c>
      <c r="B150" s="16" t="s">
        <v>279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280</v>
      </c>
      <c r="B151" s="19" t="s">
        <v>281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282</v>
      </c>
      <c r="B152" s="16" t="s">
        <v>283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284</v>
      </c>
      <c r="B153" s="16" t="s">
        <v>285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1058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3038000.8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3038000.8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3038000.8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6" t="s">
        <v>345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7">
        <f>AX7+AX117+AX161</f>
        <v>223928938.84999999</v>
      </c>
      <c r="AY184" s="27">
        <f>AY7+AY117+AY161</f>
        <v>266339967.20000005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153743001.09</v>
      </c>
      <c r="AY186" s="13">
        <f>AY187+AY222+AY287</f>
        <v>184673541.09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65065220.909999996</v>
      </c>
      <c r="AY187" s="15">
        <f>AY188+AY193+AY198+AY207+AY212+AY219</f>
        <v>85159601.790000007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24254261.969999999</v>
      </c>
      <c r="AY188" s="17">
        <f>SUM(AY189:AY192)</f>
        <v>31539895.98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3246413.76</v>
      </c>
      <c r="AY189" s="20">
        <v>5054794.34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21007848.210000001</v>
      </c>
      <c r="AY191" s="20">
        <v>26485101.640000001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29167329.149999999</v>
      </c>
      <c r="AY193" s="17">
        <f>SUM(AY194:AY197)</f>
        <v>38990823.090000004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398968.08</v>
      </c>
      <c r="AY194" s="20">
        <v>435386.78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28768361.07</v>
      </c>
      <c r="AY195" s="20">
        <v>38555436.310000002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9788637.2100000009</v>
      </c>
      <c r="AY198" s="17">
        <f>SUM(AY199:AY206)</f>
        <v>13234475.99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731869.88</v>
      </c>
      <c r="AY200" s="20">
        <v>9512056.9900000002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8984141.9700000007</v>
      </c>
      <c r="AY201" s="20">
        <v>3652419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72625.36</v>
      </c>
      <c r="AY202" s="20">
        <v>70000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1854992.58</v>
      </c>
      <c r="AY212" s="17">
        <f>SUM(AY213:AY218)</f>
        <v>1394406.73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158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1854992.58</v>
      </c>
      <c r="AY214" s="20">
        <v>1394406.73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0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43189893.309999995</v>
      </c>
      <c r="AY222" s="15">
        <f>AY223+AY232+AY236+AY246+AY256+AY264+AY267+AY273+AY277</f>
        <v>38089651.519999996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2773343.8</v>
      </c>
      <c r="AY223" s="17">
        <f>SUM(AY224:AY231)</f>
        <v>2927620.6700000004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670785.43000000005</v>
      </c>
      <c r="AY224" s="20">
        <v>840658.54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574891.56000000006</v>
      </c>
      <c r="AY225" s="20">
        <v>851908.93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906443.47</v>
      </c>
      <c r="AY227" s="20">
        <v>607400.12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0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497123.34</v>
      </c>
      <c r="AY229" s="20">
        <v>441328.08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124100</v>
      </c>
      <c r="AY231" s="20">
        <v>186325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1761809.42</v>
      </c>
      <c r="AY232" s="17">
        <f>SUM(AY233:AY235)</f>
        <v>2340935.3199999998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1760359.42</v>
      </c>
      <c r="AY233" s="20">
        <v>2334645.3199999998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1450</v>
      </c>
      <c r="AY235" s="20">
        <v>6290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950525.82</v>
      </c>
      <c r="AY246" s="17">
        <f>SUM(AY247:AY255)</f>
        <v>645840.68999999994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0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0</v>
      </c>
      <c r="AY248" s="20">
        <v>0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0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950525.82</v>
      </c>
      <c r="AY252" s="20">
        <v>645840.68999999994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0</v>
      </c>
      <c r="AY253" s="20">
        <v>0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0</v>
      </c>
      <c r="AY255" s="20">
        <v>0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18343692.43</v>
      </c>
      <c r="AY256" s="17">
        <f>SUM(AY257:AY263)</f>
        <v>12694693.899999999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6062385.5599999996</v>
      </c>
      <c r="AY257" s="20">
        <v>6020854.7699999996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28730.7</v>
      </c>
      <c r="AY258" s="20">
        <v>34094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12252576.17</v>
      </c>
      <c r="AY259" s="20">
        <v>6639745.1299999999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0</v>
      </c>
      <c r="AY260" s="20">
        <v>0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12817493.68</v>
      </c>
      <c r="AY264" s="17">
        <f>SUM(AY265:AY266)</f>
        <v>14564107.460000001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12817493.68</v>
      </c>
      <c r="AY265" s="20">
        <v>14564107.460000001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2514905.92</v>
      </c>
      <c r="AY267" s="17">
        <f>SUM(AY268:AY272)</f>
        <v>875225.26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2510876.08</v>
      </c>
      <c r="AY268" s="20">
        <v>875225.26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0</v>
      </c>
      <c r="AY269" s="20">
        <v>0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4029.84</v>
      </c>
      <c r="AY270" s="20">
        <v>0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35634.730000000003</v>
      </c>
      <c r="AY273" s="17">
        <f>SUM(AY274:AY276)</f>
        <v>26283.47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35634.730000000003</v>
      </c>
      <c r="AY275" s="20">
        <v>0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26283.47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3992487.5100000002</v>
      </c>
      <c r="AY277" s="17">
        <f>SUM(AY278:AY286)</f>
        <v>4014944.75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181210.19</v>
      </c>
      <c r="AY278" s="20">
        <v>243803.99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950</v>
      </c>
      <c r="AY279" s="20">
        <v>0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0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0</v>
      </c>
      <c r="AY281" s="20">
        <v>0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1293722.58</v>
      </c>
      <c r="AY283" s="20">
        <v>1305825.6000000001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96280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2516604.7400000002</v>
      </c>
      <c r="AY285" s="20">
        <v>2369035.16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45487886.870000005</v>
      </c>
      <c r="AY287" s="15">
        <f>AY288+AY298+AY308+AY318+AY328+AY338+AY346+AY356+AY362</f>
        <v>61424287.780000001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30966001.879999999</v>
      </c>
      <c r="AY288" s="17">
        <v>40411250.25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30559410.82</v>
      </c>
      <c r="AY289" s="20">
        <v>40001515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52143.24</v>
      </c>
      <c r="AY290" s="20">
        <v>0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287269.28000000003</v>
      </c>
      <c r="AY292" s="20">
        <v>311690.67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52139</v>
      </c>
      <c r="AY293" s="20">
        <v>80568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0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15039.54</v>
      </c>
      <c r="AY296" s="20">
        <v>17476.580000000002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0</v>
      </c>
      <c r="AY298" s="17">
        <f>SUM(AY299:AY307)</f>
        <v>0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0</v>
      </c>
      <c r="AY300" s="20">
        <v>0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0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0</v>
      </c>
      <c r="AY303" s="20">
        <v>0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0</v>
      </c>
      <c r="AY304" s="20">
        <v>0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0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1986322.38</v>
      </c>
      <c r="AY308" s="17">
        <f>SUM(AY309:AY317)</f>
        <v>1546731.43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322190</v>
      </c>
      <c r="AY309" s="20">
        <v>713807.42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33706.660000000003</v>
      </c>
      <c r="AY310" s="20">
        <v>170680.08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361069.72</v>
      </c>
      <c r="AY311" s="20">
        <v>222720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1179356</v>
      </c>
      <c r="AY312" s="20">
        <v>439523.93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90000</v>
      </c>
      <c r="AY317" s="20">
        <v>0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545725.40999999992</v>
      </c>
      <c r="AY318" s="17">
        <f>SUM(AY319:AY327)</f>
        <v>966984.44000000006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34855.9</v>
      </c>
      <c r="AY319" s="20">
        <v>44041.93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506620.43</v>
      </c>
      <c r="AY322" s="20">
        <v>827691.8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4249.08</v>
      </c>
      <c r="AY323" s="20">
        <v>95250.71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0</v>
      </c>
      <c r="AY325" s="20">
        <v>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8437245.7199999988</v>
      </c>
      <c r="AY328" s="17">
        <f>SUM(AY329:AY337)</f>
        <v>9694655.25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8362351.7199999997</v>
      </c>
      <c r="AY329" s="20">
        <v>9358537.4900000002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284520.15999999997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0</v>
      </c>
      <c r="AY331" s="20">
        <v>24940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0</v>
      </c>
      <c r="AY333" s="20">
        <v>0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0</v>
      </c>
      <c r="AY335" s="20">
        <v>0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0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74894</v>
      </c>
      <c r="AY337" s="20">
        <v>26657.599999999999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1262805.18</v>
      </c>
      <c r="AY338" s="17">
        <f>SUM(AY339:AY345)</f>
        <v>809666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1262805.18</v>
      </c>
      <c r="AY339" s="20">
        <v>809666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301581.34999999998</v>
      </c>
      <c r="AY346" s="17">
        <f>SUM(AY347:AY355)</f>
        <v>577542.52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15200</v>
      </c>
      <c r="AY347" s="20">
        <v>13481.64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22706</v>
      </c>
      <c r="AY348" s="20">
        <v>1488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263675.34999999998</v>
      </c>
      <c r="AY351" s="20">
        <v>562572.88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1536648.74</v>
      </c>
      <c r="AY356" s="17">
        <f>SUM(AY357:AY361)</f>
        <v>5609907.6799999997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1536648.74</v>
      </c>
      <c r="AY358" s="20">
        <v>5609907.6799999997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451556.21</v>
      </c>
      <c r="AY362" s="17">
        <f>SUM(AY363:AY371)</f>
        <v>1807550.21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67604</v>
      </c>
      <c r="AY363" s="20">
        <v>322603.32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100476</v>
      </c>
      <c r="AY364" s="20">
        <v>122509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283476.21000000002</v>
      </c>
      <c r="AY371" s="20">
        <v>1362437.89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20871756.870000001</v>
      </c>
      <c r="AY372" s="13">
        <f>AY373+AY385+AY391+AY403+AY416+AY423+AY433+AY436+AY447</f>
        <v>16597739.289999999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4301214.0599999996</v>
      </c>
      <c r="AY385" s="15">
        <f>AY386+AY390</f>
        <v>4455000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4301214.0599999996</v>
      </c>
      <c r="AY386" s="17">
        <f>SUM(AY387:AY389)</f>
        <v>4455000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4301214.0599999996</v>
      </c>
      <c r="AY387" s="20">
        <v>4455000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>
        <v>52220</v>
      </c>
      <c r="B390" s="16" t="s">
        <v>754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755</v>
      </c>
      <c r="B391" s="21" t="s">
        <v>756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694400</v>
      </c>
    </row>
    <row r="392" spans="1:51" x14ac:dyDescent="0.25">
      <c r="A392" s="10" t="s">
        <v>757</v>
      </c>
      <c r="B392" s="16" t="s">
        <v>758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694400</v>
      </c>
    </row>
    <row r="393" spans="1:51" x14ac:dyDescent="0.25">
      <c r="A393" s="18" t="s">
        <v>759</v>
      </c>
      <c r="B393" s="19" t="s">
        <v>760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761</v>
      </c>
      <c r="B394" s="19" t="s">
        <v>762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763</v>
      </c>
      <c r="B395" s="19" t="s">
        <v>764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765</v>
      </c>
      <c r="B396" s="19" t="s">
        <v>766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694400</v>
      </c>
    </row>
    <row r="397" spans="1:51" x14ac:dyDescent="0.25">
      <c r="A397" s="18" t="s">
        <v>767</v>
      </c>
      <c r="B397" s="19" t="s">
        <v>768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769</v>
      </c>
      <c r="B398" s="19" t="s">
        <v>770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771</v>
      </c>
      <c r="B399" s="19" t="s">
        <v>772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773</v>
      </c>
      <c r="B400" s="19" t="s">
        <v>774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775</v>
      </c>
      <c r="B401" s="16" t="s">
        <v>776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777</v>
      </c>
      <c r="B402" s="19" t="s">
        <v>778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779</v>
      </c>
      <c r="B403" s="21" t="s">
        <v>780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13788210.189999999</v>
      </c>
      <c r="AY403" s="15">
        <f>AY404+AY406+AY408+AY414</f>
        <v>7449087.209999999</v>
      </c>
    </row>
    <row r="404" spans="1:51" x14ac:dyDescent="0.25">
      <c r="A404" s="10" t="s">
        <v>781</v>
      </c>
      <c r="B404" s="16" t="s">
        <v>782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11851229.49</v>
      </c>
      <c r="AY404" s="17">
        <f>SUM(AY405)</f>
        <v>5623782.3899999997</v>
      </c>
    </row>
    <row r="405" spans="1:51" x14ac:dyDescent="0.25">
      <c r="A405" s="18" t="s">
        <v>783</v>
      </c>
      <c r="B405" s="19" t="s">
        <v>784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11851229.49</v>
      </c>
      <c r="AY405" s="20">
        <v>5623782.3899999997</v>
      </c>
    </row>
    <row r="406" spans="1:51" x14ac:dyDescent="0.25">
      <c r="A406" s="10" t="s">
        <v>785</v>
      </c>
      <c r="B406" s="16" t="s">
        <v>786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25">
      <c r="A407" s="18" t="s">
        <v>787</v>
      </c>
      <c r="B407" s="19" t="s">
        <v>788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25">
      <c r="A408" s="10" t="s">
        <v>789</v>
      </c>
      <c r="B408" s="16" t="s">
        <v>790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1936980.6999999997</v>
      </c>
      <c r="AY408" s="17">
        <f>SUM(AY409:AY413)</f>
        <v>1825304.8199999998</v>
      </c>
    </row>
    <row r="409" spans="1:51" x14ac:dyDescent="0.25">
      <c r="A409" s="18" t="s">
        <v>791</v>
      </c>
      <c r="B409" s="19" t="s">
        <v>792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1121764.3799999999</v>
      </c>
      <c r="AY409" s="20">
        <v>1434448.43</v>
      </c>
    </row>
    <row r="410" spans="1:51" x14ac:dyDescent="0.25">
      <c r="A410" s="18" t="s">
        <v>793</v>
      </c>
      <c r="B410" s="19" t="s">
        <v>794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795</v>
      </c>
      <c r="B411" s="19" t="s">
        <v>796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815216.32</v>
      </c>
      <c r="AY411" s="20">
        <v>390856.39</v>
      </c>
    </row>
    <row r="412" spans="1:51" x14ac:dyDescent="0.25">
      <c r="A412" s="18" t="s">
        <v>797</v>
      </c>
      <c r="B412" s="19" t="s">
        <v>798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799</v>
      </c>
      <c r="B413" s="19" t="s">
        <v>800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801</v>
      </c>
      <c r="B414" s="16" t="s">
        <v>802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803</v>
      </c>
      <c r="B415" s="19" t="s">
        <v>804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805</v>
      </c>
      <c r="B416" s="21" t="s">
        <v>806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2255494.62</v>
      </c>
      <c r="AY416" s="15">
        <f>AY417+AY419+AY421</f>
        <v>2946412.08</v>
      </c>
    </row>
    <row r="417" spans="1:51" x14ac:dyDescent="0.25">
      <c r="A417" s="10" t="s">
        <v>807</v>
      </c>
      <c r="B417" s="16" t="s">
        <v>808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809</v>
      </c>
      <c r="B418" s="19" t="s">
        <v>810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811</v>
      </c>
      <c r="B419" s="16" t="s">
        <v>812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2255494.62</v>
      </c>
      <c r="AY419" s="17">
        <f>SUM(AY420)</f>
        <v>2946412.08</v>
      </c>
    </row>
    <row r="420" spans="1:51" x14ac:dyDescent="0.25">
      <c r="A420" s="18" t="s">
        <v>813</v>
      </c>
      <c r="B420" s="19" t="s">
        <v>814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2255494.62</v>
      </c>
      <c r="AY420" s="20">
        <v>2946412.08</v>
      </c>
    </row>
    <row r="421" spans="1:51" x14ac:dyDescent="0.25">
      <c r="A421" s="10" t="s">
        <v>815</v>
      </c>
      <c r="B421" s="16" t="s">
        <v>816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817</v>
      </c>
      <c r="B422" s="19" t="s">
        <v>818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819</v>
      </c>
      <c r="B423" s="21" t="s">
        <v>820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526838</v>
      </c>
      <c r="AY423" s="15">
        <f>AY424+AY428</f>
        <v>1052840</v>
      </c>
    </row>
    <row r="424" spans="1:51" x14ac:dyDescent="0.25">
      <c r="A424" s="10" t="s">
        <v>821</v>
      </c>
      <c r="B424" s="16" t="s">
        <v>822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526838</v>
      </c>
      <c r="AY424" s="17">
        <f>SUM(AY425:AY427)</f>
        <v>1052840</v>
      </c>
    </row>
    <row r="425" spans="1:51" x14ac:dyDescent="0.25">
      <c r="A425" s="18" t="s">
        <v>823</v>
      </c>
      <c r="B425" s="19" t="s">
        <v>824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526838</v>
      </c>
      <c r="AY425" s="20">
        <v>1052840</v>
      </c>
    </row>
    <row r="426" spans="1:51" x14ac:dyDescent="0.25">
      <c r="A426" s="18" t="s">
        <v>825</v>
      </c>
      <c r="B426" s="19" t="s">
        <v>826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827</v>
      </c>
      <c r="B427" s="19" t="s">
        <v>828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829</v>
      </c>
      <c r="B428" s="16" t="s">
        <v>830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823</v>
      </c>
      <c r="B429" s="19" t="s">
        <v>831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825</v>
      </c>
      <c r="B430" s="19" t="s">
        <v>832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827</v>
      </c>
      <c r="B431" s="19" t="s">
        <v>833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834</v>
      </c>
      <c r="B432" s="19" t="s">
        <v>835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836</v>
      </c>
      <c r="B433" s="21" t="s">
        <v>837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838</v>
      </c>
      <c r="B434" s="16" t="s">
        <v>839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840</v>
      </c>
      <c r="B435" s="19" t="s">
        <v>841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842</v>
      </c>
      <c r="B436" s="21" t="s">
        <v>843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844</v>
      </c>
      <c r="B437" s="16" t="s">
        <v>845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846</v>
      </c>
      <c r="B438" s="19" t="s">
        <v>847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848</v>
      </c>
      <c r="B439" s="16" t="s">
        <v>849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850</v>
      </c>
      <c r="B440" s="19" t="s">
        <v>851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852</v>
      </c>
      <c r="B441" s="16" t="s">
        <v>853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854</v>
      </c>
      <c r="B442" s="19" t="s">
        <v>855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856</v>
      </c>
      <c r="B443" s="16" t="s">
        <v>857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858</v>
      </c>
      <c r="B444" s="19" t="s">
        <v>859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860</v>
      </c>
      <c r="B445" s="16" t="s">
        <v>861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862</v>
      </c>
      <c r="B446" s="19" t="s">
        <v>863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864</v>
      </c>
      <c r="B447" s="21" t="s">
        <v>865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866</v>
      </c>
      <c r="B448" s="16" t="s">
        <v>867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868</v>
      </c>
      <c r="B449" s="19" t="s">
        <v>869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870</v>
      </c>
      <c r="B450" s="19" t="s">
        <v>871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872</v>
      </c>
      <c r="B451" s="16" t="s">
        <v>873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874</v>
      </c>
      <c r="B452" s="19" t="s">
        <v>875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876</v>
      </c>
      <c r="B453" s="24" t="s">
        <v>877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878</v>
      </c>
      <c r="B454" s="21" t="s">
        <v>879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880</v>
      </c>
      <c r="B455" s="16" t="s">
        <v>881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882</v>
      </c>
      <c r="B456" s="19" t="s">
        <v>883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884</v>
      </c>
      <c r="B457" s="19" t="s">
        <v>885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886</v>
      </c>
      <c r="B458" s="19" t="s">
        <v>887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888</v>
      </c>
      <c r="B459" s="16" t="s">
        <v>889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890</v>
      </c>
      <c r="B460" s="19" t="s">
        <v>891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892</v>
      </c>
      <c r="B461" s="19" t="s">
        <v>893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894</v>
      </c>
      <c r="B462" s="19" t="s">
        <v>895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896</v>
      </c>
      <c r="B463" s="21" t="s">
        <v>897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898</v>
      </c>
      <c r="B464" s="16" t="s">
        <v>899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900</v>
      </c>
      <c r="B465" s="19" t="s">
        <v>901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902</v>
      </c>
      <c r="B466" s="19" t="s">
        <v>903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904</v>
      </c>
      <c r="B467" s="19" t="s">
        <v>905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906</v>
      </c>
      <c r="B468" s="19" t="s">
        <v>907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908</v>
      </c>
      <c r="B469" s="16" t="s">
        <v>909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910</v>
      </c>
      <c r="B470" s="19" t="s">
        <v>911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912</v>
      </c>
      <c r="B471" s="21" t="s">
        <v>913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914</v>
      </c>
      <c r="B472" s="16" t="s">
        <v>915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916</v>
      </c>
      <c r="B473" s="19" t="s">
        <v>917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918</v>
      </c>
      <c r="B474" s="16" t="s">
        <v>919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920</v>
      </c>
      <c r="B475" s="19" t="s">
        <v>921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922</v>
      </c>
      <c r="B476" s="19" t="s">
        <v>923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924</v>
      </c>
      <c r="B477" s="24" t="s">
        <v>925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 x14ac:dyDescent="0.25">
      <c r="A478" s="10" t="s">
        <v>926</v>
      </c>
      <c r="B478" s="21" t="s">
        <v>927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 x14ac:dyDescent="0.25">
      <c r="A479" s="10" t="s">
        <v>928</v>
      </c>
      <c r="B479" s="16" t="s">
        <v>929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 x14ac:dyDescent="0.25">
      <c r="A480" s="18" t="s">
        <v>930</v>
      </c>
      <c r="B480" s="19" t="s">
        <v>931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 x14ac:dyDescent="0.25">
      <c r="A481" s="18" t="s">
        <v>932</v>
      </c>
      <c r="B481" s="19" t="s">
        <v>933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934</v>
      </c>
      <c r="B482" s="19" t="s">
        <v>935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936</v>
      </c>
      <c r="B483" s="16" t="s">
        <v>937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938</v>
      </c>
      <c r="B484" s="19" t="s">
        <v>939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940</v>
      </c>
      <c r="B485" s="19" t="s">
        <v>941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942</v>
      </c>
      <c r="B486" s="19" t="s">
        <v>943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944</v>
      </c>
      <c r="B487" s="19" t="s">
        <v>945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946</v>
      </c>
      <c r="B488" s="19" t="s">
        <v>947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948</v>
      </c>
      <c r="B489" s="21" t="s">
        <v>949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950</v>
      </c>
      <c r="B490" s="16" t="s">
        <v>951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952</v>
      </c>
      <c r="B491" s="19" t="s">
        <v>953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954</v>
      </c>
      <c r="B492" s="16" t="s">
        <v>955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956</v>
      </c>
      <c r="B493" s="19" t="s">
        <v>957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958</v>
      </c>
      <c r="B494" s="21" t="s">
        <v>959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960</v>
      </c>
      <c r="B495" s="16" t="s">
        <v>961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962</v>
      </c>
      <c r="B496" s="19" t="s">
        <v>963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964</v>
      </c>
      <c r="B497" s="16" t="s">
        <v>965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966</v>
      </c>
      <c r="B498" s="19" t="s">
        <v>967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968</v>
      </c>
      <c r="B499" s="21" t="s">
        <v>969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970</v>
      </c>
      <c r="B500" s="16" t="s">
        <v>971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972</v>
      </c>
      <c r="B501" s="19" t="s">
        <v>973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974</v>
      </c>
      <c r="B502" s="21" t="s">
        <v>975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976</v>
      </c>
      <c r="B503" s="16" t="s">
        <v>977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978</v>
      </c>
      <c r="B504" s="19" t="s">
        <v>979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980</v>
      </c>
      <c r="B505" s="16" t="s">
        <v>981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982</v>
      </c>
      <c r="B506" s="19" t="s">
        <v>983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984</v>
      </c>
      <c r="B507" s="24" t="s">
        <v>985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4278396.3499999996</v>
      </c>
      <c r="AY507" s="13">
        <f>AY508+AY517+AY520+AY526+AY528+AY530</f>
        <v>748291.73</v>
      </c>
    </row>
    <row r="508" spans="1:51" x14ac:dyDescent="0.25">
      <c r="A508" s="10" t="s">
        <v>986</v>
      </c>
      <c r="B508" s="21" t="s">
        <v>987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4278396.3499999996</v>
      </c>
      <c r="AY508" s="15">
        <f>SUM(AY509:AY516)</f>
        <v>748291.73</v>
      </c>
    </row>
    <row r="509" spans="1:51" x14ac:dyDescent="0.25">
      <c r="A509" s="10" t="s">
        <v>988</v>
      </c>
      <c r="B509" s="16" t="s">
        <v>989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990</v>
      </c>
      <c r="B510" s="16" t="s">
        <v>991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992</v>
      </c>
      <c r="B511" s="16" t="s">
        <v>993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994</v>
      </c>
      <c r="B512" s="16" t="s">
        <v>995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996</v>
      </c>
      <c r="B513" s="16" t="s">
        <v>997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4278396.3499999996</v>
      </c>
      <c r="AY513" s="17">
        <v>748291.73</v>
      </c>
    </row>
    <row r="514" spans="1:51" x14ac:dyDescent="0.25">
      <c r="A514" s="10" t="s">
        <v>998</v>
      </c>
      <c r="B514" s="16" t="s">
        <v>999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1000</v>
      </c>
      <c r="B515" s="16" t="s">
        <v>1001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25">
      <c r="A516" s="10" t="s">
        <v>1002</v>
      </c>
      <c r="B516" s="16" t="s">
        <v>1003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1004</v>
      </c>
      <c r="B517" s="21" t="s">
        <v>1005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1006</v>
      </c>
      <c r="B518" s="16" t="s">
        <v>1007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1008</v>
      </c>
      <c r="B519" s="16" t="s">
        <v>1009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1010</v>
      </c>
      <c r="B520" s="21" t="s">
        <v>1011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1012</v>
      </c>
      <c r="B521" s="16" t="s">
        <v>1013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1014</v>
      </c>
      <c r="B522" s="16" t="s">
        <v>1015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1016</v>
      </c>
      <c r="B523" s="16" t="s">
        <v>1017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1018</v>
      </c>
      <c r="B524" s="16" t="s">
        <v>1019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1020</v>
      </c>
      <c r="B525" s="16" t="s">
        <v>1021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1022</v>
      </c>
      <c r="B526" s="21" t="s">
        <v>1023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1024</v>
      </c>
      <c r="B527" s="16" t="s">
        <v>1025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1026</v>
      </c>
      <c r="B528" s="21" t="s">
        <v>1027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1028</v>
      </c>
      <c r="B529" s="16" t="s">
        <v>1029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1030</v>
      </c>
      <c r="B530" s="21" t="s">
        <v>1031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25">
      <c r="A531" s="10" t="s">
        <v>1032</v>
      </c>
      <c r="B531" s="16" t="s">
        <v>1033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1034</v>
      </c>
      <c r="B532" s="16" t="s">
        <v>1035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1036</v>
      </c>
      <c r="B533" s="16" t="s">
        <v>1037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1038</v>
      </c>
      <c r="B534" s="16" t="s">
        <v>1039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1040</v>
      </c>
      <c r="B535" s="16" t="s">
        <v>1041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1042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1043</v>
      </c>
      <c r="B537" s="16" t="s">
        <v>1044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1045</v>
      </c>
      <c r="B538" s="16" t="s">
        <v>1046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1047</v>
      </c>
      <c r="B539" s="16" t="s">
        <v>1048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 x14ac:dyDescent="0.25">
      <c r="A540" s="10" t="s">
        <v>1049</v>
      </c>
      <c r="B540" s="24" t="s">
        <v>1050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25">
      <c r="A541" s="10" t="s">
        <v>1051</v>
      </c>
      <c r="B541" s="21" t="s">
        <v>1052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25">
      <c r="A542" s="10" t="s">
        <v>1053</v>
      </c>
      <c r="B542" s="16" t="s">
        <v>1054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25">
      <c r="A543" s="29"/>
      <c r="B543" s="46" t="s">
        <v>1055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30">
        <f>AX186+AX372+AX453+AX477+AX507+AX540</f>
        <v>178893154.31</v>
      </c>
      <c r="AY543" s="30">
        <f>AY186+AY372+AY453+AY477+AY507+AY540</f>
        <v>202019572.10999998</v>
      </c>
    </row>
    <row r="544" spans="1:51" ht="16.5" customHeight="1" thickBot="1" x14ac:dyDescent="0.35">
      <c r="B544" s="47" t="s">
        <v>1056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1">
        <f>AX184-AX543</f>
        <v>45035784.539999992</v>
      </c>
      <c r="AY544" s="31">
        <f>AY184-AY543</f>
        <v>64320395.090000063</v>
      </c>
    </row>
    <row r="545" spans="2:51" ht="15.75" thickTop="1" x14ac:dyDescent="0.25"/>
    <row r="546" spans="2:51" ht="18.75" x14ac:dyDescent="0.3">
      <c r="B546" s="34" t="s">
        <v>2</v>
      </c>
    </row>
    <row r="547" spans="2:51" x14ac:dyDescent="0.25">
      <c r="B547" s="1"/>
    </row>
    <row r="548" spans="2:51" x14ac:dyDescent="0.25">
      <c r="B548" s="1"/>
      <c r="AG548" s="51" t="s">
        <v>1065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1057</v>
      </c>
      <c r="AW551" s="48"/>
      <c r="AX551" s="48"/>
      <c r="AY551" s="48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49" t="s">
        <v>1061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49" t="s">
        <v>1062</v>
      </c>
      <c r="AW552" s="49"/>
      <c r="AX552" s="49"/>
      <c r="AY552" s="49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0"/>
      <c r="AW553" s="50"/>
      <c r="AX553" s="50"/>
      <c r="AY553" s="50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0" t="s">
        <v>1063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1" t="s">
        <v>1064</v>
      </c>
      <c r="AW554" s="41"/>
      <c r="AX554" s="41"/>
      <c r="AY554" s="41"/>
    </row>
    <row r="555" spans="2:51" ht="15" customHeight="1" x14ac:dyDescent="0.25">
      <c r="D555" s="39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9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password="CEE3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CP</cp:lastModifiedBy>
  <cp:lastPrinted>2020-12-02T19:47:29Z</cp:lastPrinted>
  <dcterms:created xsi:type="dcterms:W3CDTF">2020-01-21T01:41:42Z</dcterms:created>
  <dcterms:modified xsi:type="dcterms:W3CDTF">2021-06-15T19:06:32Z</dcterms:modified>
</cp:coreProperties>
</file>